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SRV-usr-data02\usersdata$\itkalicanac\My Documents\2018\JAVNA NABAVA 2018\DRUŠTVENE 2018\Ener.obn. PŠ Ždralovi-15-07-Ra-18\"/>
    </mc:Choice>
  </mc:AlternateContent>
  <xr:revisionPtr revIDLastSave="0" documentId="8_{2F02A4FF-EBFD-40D7-84B1-2883B9D2DD07}" xr6:coauthVersionLast="36" xr6:coauthVersionMax="36" xr10:uidLastSave="{00000000-0000-0000-0000-000000000000}"/>
  <bookViews>
    <workbookView xWindow="0" yWindow="0" windowWidth="23040" windowHeight="9084" activeTab="1" xr2:uid="{00000000-000D-0000-FFFF-FFFF00000000}"/>
  </bookViews>
  <sheets>
    <sheet name="NASLOVNICA" sheetId="6" r:id="rId1"/>
    <sheet name=" Građevinski dio i REKAPIT." sheetId="3" r:id="rId2"/>
    <sheet name="Elektrotehnički dio" sheetId="4" r:id="rId3"/>
  </sheets>
  <definedNames>
    <definedName name="_xlnm._FilterDatabase" localSheetId="1" hidden="1">' Građevinski dio i REKAPIT.'!$F$2:$F$640</definedName>
    <definedName name="_xlnm.Print_Titles" localSheetId="1">' Građevinski dio i REKAPIT.'!$1:$2</definedName>
    <definedName name="_xlnm.Print_Area" localSheetId="1">' Građevinski dio i REKAPIT.'!$A$1:$F$605</definedName>
    <definedName name="_xlnm.Print_Area" localSheetId="2">'Elektrotehnički dio'!$A$1:$F$24</definedName>
    <definedName name="_xlnm.Print_Area" localSheetId="0">NASLOVNICA!$A$1:$H$31</definedName>
  </definedNames>
  <calcPr calcId="19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24" i="3" l="1"/>
  <c r="F336" i="3"/>
  <c r="F320" i="3" l="1"/>
  <c r="F316" i="3"/>
  <c r="F282" i="3" l="1"/>
  <c r="F482" i="3" l="1"/>
  <c r="F14" i="4"/>
  <c r="F13" i="4"/>
  <c r="F12" i="4"/>
  <c r="F11" i="4"/>
  <c r="F10" i="4"/>
  <c r="F9" i="4"/>
  <c r="F8" i="4"/>
  <c r="F15" i="4" l="1"/>
  <c r="F19" i="4" s="1"/>
  <c r="F587" i="3" s="1"/>
  <c r="F589" i="3" s="1"/>
  <c r="F595" i="3" s="1"/>
  <c r="F561" i="3"/>
  <c r="F558" i="3"/>
  <c r="F555" i="3"/>
  <c r="F552" i="3"/>
  <c r="F549" i="3"/>
  <c r="F546" i="3"/>
  <c r="F543" i="3"/>
  <c r="F540" i="3"/>
  <c r="F537" i="3"/>
  <c r="F534" i="3"/>
  <c r="F526" i="3"/>
  <c r="F523" i="3"/>
  <c r="F520" i="3"/>
  <c r="F517" i="3"/>
  <c r="F514" i="3"/>
  <c r="F506" i="3"/>
  <c r="F503" i="3"/>
  <c r="F502" i="3"/>
  <c r="F494" i="3"/>
  <c r="F491" i="3"/>
  <c r="F487" i="3"/>
  <c r="F478" i="3"/>
  <c r="F473" i="3"/>
  <c r="F469" i="3"/>
  <c r="F466" i="3"/>
  <c r="F463" i="3"/>
  <c r="F460" i="3"/>
  <c r="F457" i="3"/>
  <c r="F449" i="3"/>
  <c r="F448" i="3"/>
  <c r="F447" i="3"/>
  <c r="F444" i="3"/>
  <c r="F441" i="3"/>
  <c r="F411" i="3"/>
  <c r="F399" i="3"/>
  <c r="F388" i="3"/>
  <c r="F377" i="3"/>
  <c r="F365" i="3"/>
  <c r="F350" i="3"/>
  <c r="F508" i="3" l="1"/>
  <c r="F577" i="3" s="1"/>
  <c r="F563" i="3"/>
  <c r="F579" i="3" s="1"/>
  <c r="F528" i="3"/>
  <c r="F578" i="3" s="1"/>
  <c r="F451" i="3"/>
  <c r="F575" i="3" s="1"/>
  <c r="F496" i="3"/>
  <c r="F576" i="3" s="1"/>
  <c r="F278" i="3"/>
  <c r="F274" i="3"/>
  <c r="F270" i="3"/>
  <c r="F266" i="3"/>
  <c r="F262" i="3"/>
  <c r="F258" i="3"/>
  <c r="F254" i="3"/>
  <c r="F247" i="3"/>
  <c r="F243" i="3"/>
  <c r="F238" i="3"/>
  <c r="F233" i="3"/>
  <c r="F228" i="3"/>
  <c r="F222" i="3"/>
  <c r="F217" i="3"/>
  <c r="F214" i="3"/>
  <c r="F211" i="3"/>
  <c r="F208" i="3"/>
  <c r="F201" i="3"/>
  <c r="F197" i="3"/>
  <c r="F190" i="3"/>
  <c r="F189" i="3"/>
  <c r="F188" i="3"/>
  <c r="F187" i="3"/>
  <c r="F186" i="3"/>
  <c r="F185" i="3"/>
  <c r="F181" i="3"/>
  <c r="F177" i="3"/>
  <c r="F166" i="3"/>
  <c r="F163" i="3"/>
  <c r="F155" i="3"/>
  <c r="F152" i="3"/>
  <c r="F149" i="3"/>
  <c r="F146" i="3"/>
  <c r="F143" i="3"/>
  <c r="F140" i="3"/>
  <c r="F137" i="3"/>
  <c r="F134" i="3"/>
  <c r="F131" i="3"/>
  <c r="F128" i="3"/>
  <c r="F125" i="3"/>
  <c r="F122" i="3"/>
  <c r="F119" i="3"/>
  <c r="F116" i="3"/>
  <c r="F108" i="3"/>
  <c r="F105" i="3"/>
  <c r="F102" i="3"/>
  <c r="F99" i="3"/>
  <c r="F96" i="3"/>
  <c r="F95" i="3"/>
  <c r="F94" i="3"/>
  <c r="F91" i="3"/>
  <c r="F90" i="3"/>
  <c r="F89" i="3"/>
  <c r="F86" i="3"/>
  <c r="F83" i="3"/>
  <c r="F80" i="3"/>
  <c r="F77" i="3"/>
  <c r="F69" i="3"/>
  <c r="F66" i="3"/>
  <c r="F63" i="3"/>
  <c r="F60" i="3"/>
  <c r="F57" i="3"/>
  <c r="F49" i="3"/>
  <c r="F46" i="3"/>
  <c r="F43" i="3"/>
  <c r="F40" i="3"/>
  <c r="F37" i="3"/>
  <c r="F34" i="3"/>
  <c r="F31" i="3"/>
  <c r="F27" i="3"/>
  <c r="F26" i="3"/>
  <c r="F23" i="3"/>
  <c r="F20" i="3"/>
  <c r="F17" i="3"/>
  <c r="F14" i="3"/>
  <c r="F11" i="3"/>
  <c r="F71" i="3" l="1"/>
  <c r="F570" i="3" s="1"/>
  <c r="F284" i="3"/>
  <c r="F574" i="3" s="1"/>
  <c r="F157" i="3"/>
  <c r="F572" i="3" s="1"/>
  <c r="F51" i="3"/>
  <c r="F569" i="3" s="1"/>
  <c r="F110" i="3"/>
  <c r="F571" i="3" s="1"/>
  <c r="F168" i="3"/>
  <c r="F573" i="3" s="1"/>
  <c r="A14" i="4"/>
  <c r="F582" i="3" l="1"/>
  <c r="F594" i="3" l="1"/>
  <c r="F598" i="3" s="1"/>
  <c r="F599" i="3" s="1"/>
  <c r="F600" i="3" s="1"/>
</calcChain>
</file>

<file path=xl/sharedStrings.xml><?xml version="1.0" encoding="utf-8"?>
<sst xmlns="http://schemas.openxmlformats.org/spreadsheetml/2006/main" count="605" uniqueCount="391">
  <si>
    <t>1.</t>
  </si>
  <si>
    <t>kom</t>
  </si>
  <si>
    <t>Poz.</t>
  </si>
  <si>
    <t>Opis</t>
  </si>
  <si>
    <t>Jed.mj.</t>
  </si>
  <si>
    <t>Količina</t>
  </si>
  <si>
    <t>Jed.cijena</t>
  </si>
  <si>
    <t>Ukupno</t>
  </si>
  <si>
    <t>REKAPITULACIJA UKUPNO</t>
  </si>
  <si>
    <t>UKUPNO (BEZ PDV-a)</t>
  </si>
  <si>
    <t>PDV 25%</t>
  </si>
  <si>
    <t>SVEUKUPNO</t>
  </si>
  <si>
    <t>1.1.</t>
  </si>
  <si>
    <t>1.2.</t>
  </si>
  <si>
    <t>1.6.</t>
  </si>
  <si>
    <t>TESARSKI RADOVI</t>
  </si>
  <si>
    <t>IZOLATERSKI RADOVI</t>
  </si>
  <si>
    <t>2.</t>
  </si>
  <si>
    <t>3.</t>
  </si>
  <si>
    <t>2.1.</t>
  </si>
  <si>
    <t>4.</t>
  </si>
  <si>
    <t>5.</t>
  </si>
  <si>
    <t>MONTAŽA I DEMONTAŽA</t>
  </si>
  <si>
    <t>obračun prema m</t>
  </si>
  <si>
    <t>m</t>
  </si>
  <si>
    <t>obračun prema m2</t>
  </si>
  <si>
    <t>m2</t>
  </si>
  <si>
    <t>obračun prema kom svjetiljki</t>
  </si>
  <si>
    <t>SVEUKUPNO MONTAŽE I DEMONTAŽE</t>
  </si>
  <si>
    <t>SVEUKUPNO TESARSKI RADOVI</t>
  </si>
  <si>
    <t>3.1.</t>
  </si>
  <si>
    <t>3.3.</t>
  </si>
  <si>
    <t>SVEUKUPNO IZOLATERSKI RADOVI</t>
  </si>
  <si>
    <t>3.5.</t>
  </si>
  <si>
    <t>6.</t>
  </si>
  <si>
    <t>6.1.</t>
  </si>
  <si>
    <t>7.</t>
  </si>
  <si>
    <t>ZIDARSKI RADOVI</t>
  </si>
  <si>
    <t>SVEUKUPNO ZIDARSKI RADOVI</t>
  </si>
  <si>
    <t>LIMARSKI RADOVI</t>
  </si>
  <si>
    <t>SVEUKUPNO LIMARSKI RADOVI</t>
  </si>
  <si>
    <t>8.</t>
  </si>
  <si>
    <t>KROVOPOKRIVAČKI RADOVI</t>
  </si>
  <si>
    <t>SVEUKUPNO KROVOPOKRIVAČKI RADOVI</t>
  </si>
  <si>
    <t>1.7.</t>
  </si>
  <si>
    <t>KV</t>
  </si>
  <si>
    <t>sati</t>
  </si>
  <si>
    <t>NKV</t>
  </si>
  <si>
    <t>4.1.</t>
  </si>
  <si>
    <t>4.2.</t>
  </si>
  <si>
    <t>4.3.</t>
  </si>
  <si>
    <t>4.4.</t>
  </si>
  <si>
    <t>4.5.</t>
  </si>
  <si>
    <t>4.6.</t>
  </si>
  <si>
    <t>5.1.</t>
  </si>
  <si>
    <t>REKAPITULACIJA SVEUKUPNO</t>
  </si>
  <si>
    <t>GRAĐEVINSKE MJERE</t>
  </si>
  <si>
    <t>Demontaža i ponovna montaža te izmještanje svih ostalih instalacija (elektro, TK...) koje predstavljaju određenu smetnju prilikom postavljanja toplinske izolacije na zidove te prilikom izvođenja ostalih radova.</t>
  </si>
  <si>
    <t xml:space="preserve">obračun po m2 </t>
  </si>
  <si>
    <t>polietilenska folija 0,025 cm</t>
  </si>
  <si>
    <t>m3</t>
  </si>
  <si>
    <t>obračun prema komadu</t>
  </si>
  <si>
    <t>Demontaža te nakon izvedbe izolacije vanjskih zidova ponovna montaža natpisnih ploča koje se nalaze na pročeljima. U cijenu stavke su uključeni sav rad i materijal.</t>
  </si>
  <si>
    <t>PRIPREMNI RADOVI</t>
  </si>
  <si>
    <t>Geodetsko iskolčenje i snimanje visina trase prije izvedbe:</t>
  </si>
  <si>
    <t>Geodetsko iskolčenje terena oko objekta radi prijenosa visinskih i položajnih točaka radi izvedbe pravilnih padova drenaže i odvodnje prema projektu.</t>
  </si>
  <si>
    <t xml:space="preserve">Održavanje čistoće gradilišta i privremenih putova gradilišta </t>
  </si>
  <si>
    <t>ZEMLJANI RADOVI</t>
  </si>
  <si>
    <t>Zemljani radovi pri izradi drenaže:</t>
  </si>
  <si>
    <t>2.2.</t>
  </si>
  <si>
    <t>Odvoz viška zemlje od iskopa:</t>
  </si>
  <si>
    <t>Utovar i odvoz zemlje od iskopa na planirku na udaljenosti do 10 km. Obračun se vrši u rastresitom stanju.</t>
  </si>
  <si>
    <t>Planiranje dna rova u padu.</t>
  </si>
  <si>
    <t xml:space="preserve">Mehanička zaštita hidroizolacije   </t>
  </si>
  <si>
    <t>RADOVI PRI IZRADI DRENAŽE</t>
  </si>
  <si>
    <t>Postava drenažnih cijevi:</t>
  </si>
  <si>
    <t>Postava geotekstila.</t>
  </si>
  <si>
    <t>Dobava i postava, filtrirajuće folije protiv zamuljivanja drenažnog sustava od netkanog geotekstila.</t>
  </si>
  <si>
    <t>Izrada filtera drenaže.</t>
  </si>
  <si>
    <t>Izrada šljunčanog nasipa:</t>
  </si>
  <si>
    <t>Odvodnja oborinskih voda:</t>
  </si>
  <si>
    <t xml:space="preserve">Nabava materijala i izvedba odvodnje oborinskih voda PVC cijevima sa spajanjem na naglavak, uključivo sav potreban spojni i brtveni materijal. Cijevi se polažu na sloj finog pijeska u zajednički rov sa drenažom. </t>
  </si>
  <si>
    <t>UK SN4 cijevi DN 160</t>
  </si>
  <si>
    <t>SVEUKUPNO DRENAŽNI SUSTAV I HIDROIZOLACIJA ZIDOVA TEMELJA</t>
  </si>
  <si>
    <t>STOLARIJA</t>
  </si>
  <si>
    <t>Opći uvjeti i napomene</t>
  </si>
  <si>
    <t>Prije izvedbe radova izvoditelj je dužan izraditi i predočiti detalje izvedbe i radioničke nacrte kao i materijale za izvedbu. Tek nakon izbora i odobrenja nadzornog inženjera može se otpočeti rad u odabranoj kvaliteti.</t>
  </si>
  <si>
    <t>Prilikom izvođenja radova mora se izvoditelj striktno pridržavati i od strane projektanta prihvaćenih materijala i detalja.</t>
  </si>
  <si>
    <t>Za svu stolariju vrijedi da u jediničnoj cijeni treba obuhvatiti:</t>
  </si>
  <si>
    <t>- sve materijale koji se ugrađuju i koriste (osnovne i pomoćne materijale);</t>
  </si>
  <si>
    <t>- sav potreban rad (osnovni i pomoćni) na izvedbi radova do potpune gotovosti i funkcionalnosti istih;</t>
  </si>
  <si>
    <t>- sve transporte i prijenose do i na gradilištu sve do mjesta ugradbe;</t>
  </si>
  <si>
    <t>- sva potrebna uskladištenja i zaštite, sve potrebne zaštitne konstrukcije i skele, kao i sve drugo predviđeno mjerama zaštite na radu i pravilima struke;</t>
  </si>
  <si>
    <t>- ugradnju završno obrađene stolarije;</t>
  </si>
  <si>
    <t>- svo ostakljenje u kvaliteti i kvantiteti po opisu;</t>
  </si>
  <si>
    <t>- sve pokrovne, kutne i kitne letvice i profile;</t>
  </si>
  <si>
    <t>- okvire za ugradbu, sva sidra i sidrene detalje i profile;</t>
  </si>
  <si>
    <t>- sav okov po izboru projektanta;</t>
  </si>
  <si>
    <t>- rukohvate vratnih krila;</t>
  </si>
  <si>
    <t>- ugrađene podne odbojnike za sva vratna krila;</t>
  </si>
  <si>
    <t>- bušenje rupa u zidovima od opeke ili betona, dobavu i ugradbu pl. tipla za sidrene vijke kao i ugradbu vijaka, po potrebi zapunjavanje rupa za sidra ili oštećenja od ugradbe cem. mortom 1:1;</t>
  </si>
  <si>
    <t>- sve troškove ispitivanja do dobivanja potvrde o sukladnosti, uključivo sve potrebne materijale, uzorke i radnje vezane uz isto.</t>
  </si>
  <si>
    <t>Svi termički zahtjevi na fasadnim elementima moraju se ispuniti tako da zadovoljavaju traženu toplinsku izolaciju u skladu s važećim normama.</t>
  </si>
  <si>
    <t>Prije izvedbe mjere svih stavki treba obvezno kontrolirati na licu mjesta.</t>
  </si>
  <si>
    <t>Vrata i prozore treba opremiti kvalitetnim i trajnim brtvenim trakama i profilima. Isti moraju biti elastični, trajni i otporni na vanjske utjecaje, postojani na temperaturne promjene i zračenje. Kitovi koji se ugrađuju moraju biti trajno elastični, osobina kao gore navedeno.</t>
  </si>
  <si>
    <t>SVEUKUPNO STOLARIJA</t>
  </si>
  <si>
    <t>Tijekom izvođenja radova, posebno tijekom demontaže betonskog opločenja, uklanjanja asfalta i iskopa zemlje iz drenažne jame, a sve u smislu Zakona o zaštiti na radu i Planu uređenja radova na gradilištu.</t>
  </si>
  <si>
    <t xml:space="preserve"> - rezanje asfalta</t>
  </si>
  <si>
    <t xml:space="preserve"> - uklanjanje dijelova asfalta, utovar i odvoz na deponiju</t>
  </si>
  <si>
    <t xml:space="preserve"> - asfaltiranje na prethodno obrađenu podlogu</t>
  </si>
  <si>
    <t>1.8.</t>
  </si>
  <si>
    <t>BETONSKI RADOVI</t>
  </si>
  <si>
    <t>2.4.</t>
  </si>
  <si>
    <t>1.3.</t>
  </si>
  <si>
    <t>3.6.</t>
  </si>
  <si>
    <t>3.8.</t>
  </si>
  <si>
    <t>9.</t>
  </si>
  <si>
    <t>10.</t>
  </si>
  <si>
    <t>10.1.</t>
  </si>
  <si>
    <t>10.2.</t>
  </si>
  <si>
    <t>10.3.</t>
  </si>
  <si>
    <t>10.4.</t>
  </si>
  <si>
    <t>10.5.</t>
  </si>
  <si>
    <t>11.</t>
  </si>
  <si>
    <t>MONTAŽE I DEMONTAŽE</t>
  </si>
  <si>
    <t>ELEKTROTEHNIČKE MJERE</t>
  </si>
  <si>
    <t>1. RASVJETA</t>
  </si>
  <si>
    <t xml:space="preserve">obračun prema kom </t>
  </si>
  <si>
    <r>
      <t xml:space="preserve">Čišćenje sljubnica zidova uz drenažni rov                                  </t>
    </r>
    <r>
      <rPr>
        <sz val="11"/>
        <rFont val="Arial"/>
        <family val="2"/>
        <charset val="238"/>
      </rPr>
      <t>Čišćenje sljubnica zidova do 2 cm u dubinu uz drenažni rov od dna do kote terena</t>
    </r>
    <r>
      <rPr>
        <b/>
        <sz val="11"/>
        <rFont val="Arial"/>
        <family val="2"/>
        <charset val="238"/>
      </rPr>
      <t>.</t>
    </r>
  </si>
  <si>
    <t>Zapunjavanje očišćenih fuga.</t>
  </si>
  <si>
    <t>Izvoditelj treba kvalitetu ugrađenih materijala i stručnost radnika dokazati odgovarajućim potvrdama o sukladnosti izdanim od strane za to ovlaštene institucije. Za materijale za koje izvoditelj nema potvrdu o sukladnosti, a ista se traži treba izvoditelj osigurati uzorke i dati ih na ispitivanje. Sve troškove za dobivanje potvrde o sukladnosti predstavljaju obvezu i trošak izvoditelja.</t>
  </si>
  <si>
    <t xml:space="preserve">Izolacijsko staklo je prema opisu stavke, ako se drugačije posebno ne navodi. Ako se navedenim staklom i detaljima kitanja odnosno brtvljenja ne može postići tražena izolacija, treba primijeniti odgovarajuće ostakljenje i detalje kitanja odnosno brtvljenja. Isto treba izvoditelj predočiti projektantu prije davanja ponude ili izvedbe radova.
</t>
  </si>
  <si>
    <t xml:space="preserve">Obrada unutarnjih špaleta sa vapneno cementnom žbukom, razvijene širine do cca 30cm. Priprema do ličenja, impregnacija i ličenje u boji prema izboru investitora. U cijenu stavke uračunati sav potreban spojni i pričvrsni materijal i pribor, do potpune gotovosti stavke. </t>
  </si>
  <si>
    <t>obračun po m3</t>
  </si>
  <si>
    <t>2.5.</t>
  </si>
  <si>
    <t>SVEUKUPNO BETONSKI RADOVI</t>
  </si>
  <si>
    <t>Demontaža postojećih vertikalnih oluka zbog postavljanja toplinske izolacije vanjskih zidova. Stavka uključuje sav pribor do potpune gotovosti te potrebnu skelu.</t>
  </si>
  <si>
    <t>Demontaže opšavnih limova različitih razvijenih širina na dilatacijama objekata radi postavljanja toplinske izolacije vanjskih zidova te zamjene krovišta. Stavka obuhvaća zbrinjavanje demontiranog materijala.</t>
  </si>
  <si>
    <t>4.7.</t>
  </si>
  <si>
    <t>4.8.</t>
  </si>
  <si>
    <t>4.10.</t>
  </si>
  <si>
    <t>6.2.</t>
  </si>
  <si>
    <t>- sva brtvljenja i kitanja reški i dilatacija između pojedinih elemenata same stavke i između stavke i susjednih ploha;</t>
  </si>
  <si>
    <t>Fuge između zida/stropa/poda i stolarije ispuniti poliuretanskom pjenom, izvana kitati trajno elastičnim kitom, a iznutra pokriti kutnim letvicama. Spajanje pojedinih elemenata u veće cjeline brtviti i vršiti po uputi proizvoditelja, a bez posebne naknade.</t>
  </si>
  <si>
    <t>1.9.</t>
  </si>
  <si>
    <t>1.10.</t>
  </si>
  <si>
    <t>1.11.</t>
  </si>
  <si>
    <t>3.7.</t>
  </si>
  <si>
    <t>9.1.</t>
  </si>
  <si>
    <t>Zapunjavanje očišćenih fuga - fugiranje zidova, tvorničkim mortom za hidroizolaciju. Izravnavanje lica zida, ukoliko na zidovima postoje veće neravnine, otporan na sulfate i smrzavanje. Mjesta koja se popravljaju mogu se odmah izravnati sa žlicom, gleterom, gladilicom odnosno žlicom za sljubnice, tako da ostane jedna zatvorena površina.</t>
  </si>
  <si>
    <t>Obrada zidova impregnacijskom mineralnom emulzijom.</t>
  </si>
  <si>
    <t>Sredstvo se nanosi na zid špricanjem, te se nakon najmanje 15 min. nanosi mineralna suspenzija za brtvljenje (do kote terena).</t>
  </si>
  <si>
    <t>Izolacija zidova mineralnom suspenzijom.</t>
  </si>
  <si>
    <t>Izrada rubnog rigola sa mortom za brtvljenje.</t>
  </si>
  <si>
    <t>Izrada rubnih rigola na mjestu spoja  zida i temeljne trake na svježi sloj izvedene zaštite od stražnjeg navlaživanja izvodi se brtveni holker radijusa 5 cm sa hidroizolacijskim mortom za brtvljenje, kao dodatno osiguranje od prodora vlage. U cijenu su uključene vrijednosti svih radova i materijala. Obračun po m1 izvedene zaštite od stražnjeg navlaživanja sa izvedbom brtvenog holkera.</t>
  </si>
  <si>
    <t>Hidroizolacija zidova temelja.</t>
  </si>
  <si>
    <t>Slijepa prekidna okna drenaže:</t>
  </si>
  <si>
    <t>Demontaža konzolne nadstrešnice koja se nalazi na jugozapadnom pročelju te ponovna montaža, uz prilagodbu dimenzija, nakon izvedbe toplinske izolacije vanjskog zida.</t>
  </si>
  <si>
    <t>Montaža novog stalka za zastave nakon postavljanja toplinske izolacije na pročelje.</t>
  </si>
  <si>
    <t>Demontaža stalka za zastave kako bi se mogla postaviti toplinska izolacija na pročelje.</t>
  </si>
  <si>
    <t>Dobava, postava i montaža cijevne skele za izvedbu svih radova na fasadi.</t>
  </si>
  <si>
    <t>Dobava i montaža jelovih fosni debljine 5cm na novo postavljenu podnu konstrukciju tavana škole nakon postavljanja mineralne vune. Daske se postavljaju kako bi nakon postavljanja izolacije mineralnom vunom tavan ostao prohodan. Stavka obuhvaća dobavu materijala i insekticidno fungicidnu zaštitu drvene građe, nanošenjem impregnacije špricanjem po drvenim elementima sa svih strana u jednom nanosu te sav potreban rad. U stavku uključiti sav potreban pričvrsni pribor do potpune gotovosti stavke.</t>
  </si>
  <si>
    <t>Dobava, izrada i montaža drvene građe od četinara II klase dimenzija poprečnog presjeka 12/20cm (grede) na postojeću podnu konstrukciju tavana škole radi dodatnog učvršćavanja stropne konstrukcije te pripreme za postavljanje toplinske izolacije mineralnom vunom i postavljanja dasaka kako bi površina ostala prohodna. Grede se postavljaju na postojeće grede koje se nalaze na razmaku otprilike 60cm. Stavka obuhvaća dobavu materijala i insekticidno fungicidnu zaštitu drvene građe, nanošenjem impregnacije špricanjem po drvenim elementima sa svih strana u jednom nanosu te sav potreban rad. U stavku uključiti sav potreban okov spojeva i usidrenja te sav rad na prijenosu i izradi, do potpune gotovosti stavke.</t>
  </si>
  <si>
    <r>
      <t xml:space="preserve">Pranje zida vodom  
</t>
    </r>
    <r>
      <rPr>
        <sz val="11"/>
        <rFont val="Arial"/>
        <family val="2"/>
        <charset val="238"/>
      </rPr>
      <t>Pranje vodom pod pritiskom zida temelja i podruma od pune opeke uz drenažni rov od dna rova do kote terena.</t>
    </r>
  </si>
  <si>
    <t>Impregnacija očišćenih i dobro otprašenih površina zidova sa: sredstvom za povećanje prionjivosti i hidrofobnih svojstava (razrijeđuje se sa vodom u omjeru 1:1, a nanosi se po cijeloj zidnoj površini- (NE SMIJE SE OSUŠITI PRIJE NANOŠENJA SLJEDEĆEG SLOJA ).</t>
  </si>
  <si>
    <t xml:space="preserve">Hidroizolacija zidova podruma i temelja umjetno modificiranim debeloslojnim premazom sa gumenim punilima. Izolacijski debeloslojni premaz potrebno je nanijeti na most za prianjanje u dva sloja ravnomjerno i bez pora. Drugi sloj trebao bi uslijediti čim se prvi nanos daljnjom obradom više ne oštećuje. Bitumenski premaz se nanosi zupčastim gleterom kojim se ostvaruje definirana debljina sloja pri čemu su odstupanja isključena.  Obračun se vrši po površini izoliranih površina. </t>
  </si>
  <si>
    <t>Izvesti 1 sloj čepaste folije kao zaštite hidroizolacije (preklopi su uključeni u obračunske m2 i ne obračunavaju se posebno). Uključivo i završni rubni profil na vertikalnom završetku sa kitanjem reške trajno elastičnim kitom kompatibilnim sa sistemom hidroizolacione folije. U cijenu su uključene vrijednosti svih radova i materijala potrebnih za izvedbu zaštite izolacija. Obračun po m2 izvedene zaštite bitumenske hidroizolacije temelja.</t>
  </si>
  <si>
    <t>Dobava i ugradnja perforiranih plastičnih cijevi DN 160 za odvodnju drenažne procjedne vode (treba ugraditi na betonsku podlogu od betona C16/20 u uzdužnom nagibu 1,5 %).</t>
  </si>
  <si>
    <t>obračun prema kom stolarije koja se uklanja</t>
  </si>
  <si>
    <t>Demontaža vanjskih svjetiljki radi postavljanja toplinske izolacije. Stavka obuhvaća zbrinjavanje demontiranog materijala.</t>
  </si>
  <si>
    <t>Demontaža poštanskog sandučića na jugozapadnom pročelju te ponovna montaža nakon izvedbe izolacije na pročelju.</t>
  </si>
  <si>
    <t>Demontaža postojećih horizontalnih oluka zbog izvedbe novog krovnog pokrova, izvedbe toplinske izolacije te postavljanja limenog pokrova na ravni krov. Stavka uključuje sav spojni pribor do potpune gotovosti te potrebnu skelu.</t>
  </si>
  <si>
    <t>Ponovna montaža demontiranog limenog pokrova sa podkonstrukcijom. U stavku je potrebno uračunati eventualne manje prepravke limenog pokrova kako bi dimenzije kod ponovne montaže odgovarale. Stavka uključuje sav spojni pribor do potpune gotovosti te potrebnu skelu.</t>
  </si>
  <si>
    <t xml:space="preserve">Demontaža, skidanje i zbrinjavanje na gradilištu dijela krovnog pokrova od crijepa radi izvedbe limenog pokrova na dijelu gdje se trenutno nalazi ravni krov.  Rad na prosječnoj visini od tla cca 8,00m. Stavka obuhvaća pažljivo zbrinjavanje demontiranog materijala na gradilištu te potrebnu skelu. Stavka također obuhvaća i nove crijepove na mjestima gdje postojeći prilikom demontaže puknu ili se oštete. </t>
  </si>
  <si>
    <t>DRENAŽNI SUSTAV I HIDROIZOLACIJA ZIDOVA PODRUMA I TEMELJA</t>
  </si>
  <si>
    <t>Zatrpavanje dijela rova:</t>
  </si>
  <si>
    <t>Dobava materijala, razastiranje i zbijanje nasipa od šljunka, koji je u funkciji filterskog sloja i kao završna obloga-pasica u zelenim površinama. Debljina podloge do 50cm.</t>
  </si>
  <si>
    <t xml:space="preserve">Dobava materijala, razastiranje i zbijanje nasipa od tucanika (30/60mm), u dijelu gdje se nalaze podrumi i gdje je do visine 1,50m predviđena samo hidroizolacija i zaštita čepastom folijom. </t>
  </si>
  <si>
    <t>Izvedba spoja drenažne cijevi sa postojećim oknom:</t>
  </si>
  <si>
    <t>Izvedba novog vodotijesnog spoja drenažne cijevi u postojeće reviziono okno koje se nalazi na parceli investitora. U cijenu stavke uključiti sva potrebna štemanja, bušenja te brtvljenje prodora nakon izvedbe spoja cijevi u okno vodonepropusnom smjesom.</t>
  </si>
  <si>
    <t>Izrada, dobava i montaža trapeznog limenog pokrova sa filcom, boje po izboru investitora, nakon postavljanja potrebne toplinske izolacije na ravni krov. U cijenu stavke uključiti i zaštitnu traku protiv ptica, snjegobran krovišta u boji lima i sav ostali potrošni spojni i pričvrsni materijal, a prema detaljnoj uputi proizvođača.</t>
  </si>
  <si>
    <t xml:space="preserve">Izrada, dobava i montaža potrebne potkonstrukcije za izvedbu novih limenih pokrova nakon postavljanja izolacije. Potkonstrukcija se izvodi metalnim stupićima koji su učvršćeni u ravni armiranobetonski krov te jelovih štafli u poprečnom i uzdužnom smjeru koje se učvršćavaju na stupiće. Stavka uključuje sav spojni pribor do potpune gotovosti te potrebnu skelu. </t>
  </si>
  <si>
    <t>Izrada, dobava i montaža vjetarlajsni na novo izvedenom pokrovu iz pocinčanog ravnog lima, boje kao i pokrov, prosječne razvijene širine rš 600 u kompletu sa potrebnim nosačima koji se učvršćuju na krovnu konstrukciju. Stavka uključuje sav spojni pribor do potpune gotovosti te potrebnu skelu.</t>
  </si>
  <si>
    <t>Izrada, dobava i postava mrežice za ventilaciju novo izvedenog krova i postojećeg krova koji se demontira pa nakon izvedbe termo izolacije ponovno montira, rš 333. Stavka uključuje sav spojni pribor do potpune gotovosti te potrebnu skelu.</t>
  </si>
  <si>
    <t>Izrada, dobava i montaža pocinčanih opšavnih limova različitih razvijenih širina (prosječna rš 400) na dilatacijama objekta i na spojevima krovnih ploha sa zidom nakon izvedbe sve potrebne izolacije i zamjene krovnog pokrova u kompletu sa svim pričvrsnim i spojnim materijalom. Boja prema izboru investitora, potrebno ju je uskladiti sa bojom limenog pokrova i ostalih limenih elemenata. Stavka uključuje i potrebnu skelu.</t>
  </si>
  <si>
    <t>Obijanje istaka koje se nalaze na pročeljima ispod klupica većine otvora. Zbog postavljanja toplinske izolacije na vanjske zidove istake više neće biti vidljive, a njihovo uklanjanje uvelike olakšava postavljanje toplinske izolacije. Cijena obuhvaća sav rad i materijal te potrebnu skelu.</t>
  </si>
  <si>
    <t>ELEKTROTEHNIČKI RADOVI</t>
  </si>
  <si>
    <t xml:space="preserve">Demontaža i uklanjanje pojedinih sastavnica postojećeg sustava zaštite od djelovanja munje - vertikalnih odvoda i uzemljivača - za mogućnost obnove vanjske ovojnice zgrade </t>
  </si>
  <si>
    <t xml:space="preserve">Izvedba uzemljivača polaganjem pocinčane čelične trake FeZn 25x4 mm u zemlju u obliku prstena, priprema izvoda za mjerne spojeve te uzemljenje metalnih dijelova građevine. </t>
  </si>
  <si>
    <t xml:space="preserve">Dobava i ugradnja vertikalnih odvoda sustava zaštite od djelovanja munje, nakon montaže fasade, na postojeće pozicije. Odvode izvesti vodičem Al Φ 8 mm, spajanjem na krovnu hvataljku i na uzemljivač. Mehanička zaštita odvoda do visine 1,7 m.  Montaža na pripadne nosače (potpore). </t>
  </si>
  <si>
    <t>Izrada rastavnog mjernog spoja na vertikalnom odvodu</t>
  </si>
  <si>
    <t>obračun prema kom</t>
  </si>
  <si>
    <t>Ispitivanje sustava, izrada ispitnih protokola i revizijske knjige.</t>
  </si>
  <si>
    <t>SVEUKUPNO ELEKTROTEHNIČKI RADOVI</t>
  </si>
  <si>
    <t xml:space="preserve">Čišćenje zida od ostataka morta, te čišćenjem sljubnica u dubinu 2 cm sa skobama. </t>
  </si>
  <si>
    <t xml:space="preserve">Pranje površine opeke od "skrame" do zdrave površine bez ostataka nečistoća i prašine čistačem s mekanim vrtložnim mlazom. Čišćenje mekanim vrtložnim mlazom vode pod pritiskom, prema tehničkim uputstvima za tu vrstu čišćenja. Stupanj čišćenja se mora izvesti prema probnoj površini. </t>
  </si>
  <si>
    <t>Zapunjavanje očišćenih fuga - fugiranje zidova, tvorničkim mortom. Izravnavanje lica zida, ukoliko na zidovima postoje veće neravnine, otporan na sulfate i smrzavanje. Mjesta koja se popravljaju mogu se odmah izravnati sa žlicom, gleterom, gladilicom odnosno žlicom za sljubnice, tako da ostane jedna zatvorena površina.</t>
  </si>
  <si>
    <t>Nanošenje mineralne izolacijske suspenzije. Nanos mineralne izolacijeske suspenzije izvodi se uvijek na malo vlažnoj podlozi, ali ne na mokroj podlozi. Izolacijska suspenzija na zidove se nanosi četkom kao most za prianjanje u jednom sloju. Obračun se vrši po površini tretiranih zidova.</t>
  </si>
  <si>
    <t xml:space="preserve">Žbukanje zidova sokla i dijela pročelja deb. 2,0 – 3,0 cm uz predhodno nabacivanja cementnog šprica u još svježi sloj mineralne hidroizolacije. </t>
  </si>
  <si>
    <t xml:space="preserve">Nanošenje gotove sanacijske žbuke na zidove sokla i dijela pročelja. Sanacijska žbuka ojačana vlaknima nanosi se do 2 cm debljine. Žbuka se zaglađuje ravnalicom. </t>
  </si>
  <si>
    <t>U sve navedene cijene uključiti ručni transport materijala, uklanjanje otpadnog materijala, horizontalni i vertikalni transporti te utovar u kamion, odvoz i istovar na gradski deponij uz plaćanje svih pristojbi. 
Dovoz i otprema materijala može se odvijati samo u vremenu koje odredi investitor i gradska uprava. Otpadni materijal odvozi se svakodnevno, a sav prostor zgrade kroz koji se prolazi mora se svakodnevno čistiti.</t>
  </si>
  <si>
    <t>a) odvoz</t>
  </si>
  <si>
    <t>Čišćenje gradilišta u toku radova te odlaganje šute i otpadnog materijala na privremeni deponij na gradilištu, te ručni utovar i odvoz na gradski deponij. Obračun po m2 očišćenog prostora i m3 stvarno odvezene količine. Napomena: Količina je uzeta aproksimativno dok će se stvarna količina utvrditi tijekom radova i ovjerenom građevinskom knjigom.</t>
  </si>
  <si>
    <t>paušal</t>
  </si>
  <si>
    <t xml:space="preserve">Betoniranje AB stepenica na jugozapadnom pročelju objekta, betonom C 25/30 u potrebnoj glatkoj oplati. Izvesti prema uputama nadzornog inženjera i statičkom proračunu, uključivo i potrebno podupiranje. Potrebna armatura obračunata je u posebnoj stavci. </t>
  </si>
  <si>
    <t xml:space="preserve">  - beton</t>
  </si>
  <si>
    <t xml:space="preserve">  - oplata</t>
  </si>
  <si>
    <t>7.2.</t>
  </si>
  <si>
    <t xml:space="preserve"> - armatura, šipka, razni profili, RA400/500</t>
  </si>
  <si>
    <t>kg</t>
  </si>
  <si>
    <t>Dobava, siječenje, savijanje, postava i vezivanje betonskog željeza raznih profila za sve AB radove. Izvesti prema uputama nadzornog inženjera te prema statičkom proračunu. Prije betoniranja statičar ili nadzorni inženjer trebaju pregledati postavljenu armaturu i upisom u građevinski dnevnik odobriti betoniranje.</t>
  </si>
  <si>
    <t>3.2.</t>
  </si>
  <si>
    <t>Dobava i postavljanje ploča kamene vune debljine 3 cm na konzolne betonske istake (mplate) i na betonsku nadstrešnicu koja se nalazi na jugoistočnom pročelju radi zatvaranja toplinskog mosta nakon postavljanja toplinske izolacije. U cijenu stavke je uključena i obrada ljepilom te završni sloj u tonu sa zavšnim slojem cijelog pročelja.</t>
  </si>
  <si>
    <t>Izrada, dobava i montaža limenog pokrova, boje po izboru investitora, na nadstrešnicu koja se nalazi na jugoistočnom pročelju objekta. U cijenu stavke uključiti i sav ostali potrošni spojni i pričvrsni materijal, a prema detaljnoj uputi proizvođača.</t>
  </si>
  <si>
    <t>Postavljanje pune opeke na zemljani pod podruma. Opeka će služiti kao obloga podruma, kako je bilo i u vijeme kada je objekt sagrađen. Opeku je otrebno dobro utisnuti u zemlju. Cijena obuhvaća sav rad i materijal.</t>
  </si>
  <si>
    <t xml:space="preserve">obračun po m2  </t>
  </si>
  <si>
    <t xml:space="preserve">Dobava materijala i postava horizontalne hidroizolacije ravnih krovova sa dva sloja varenih traka uz prethodni hladni hidroizolacijski prednamaz, položene na beton ravnog krova, koji mora biti zaglađen, bez oštrih rubova i ispupčenja te očišćen od ostataka oštrih i metalnih predmeta. U cijenu stavke uračunati sav spojni materijal i pribor te rad.
</t>
  </si>
  <si>
    <t>1.12.</t>
  </si>
  <si>
    <t>2.3.</t>
  </si>
  <si>
    <r>
      <t xml:space="preserve">Dobava i oblaganje sokla ekstrudiranim polistirenom (XPS) (λ≤0,033) </t>
    </r>
    <r>
      <rPr>
        <b/>
        <sz val="11"/>
        <rFont val="Arial"/>
        <family val="2"/>
        <charset val="238"/>
      </rPr>
      <t>debljine 5 cm</t>
    </r>
    <r>
      <rPr>
        <sz val="11"/>
        <rFont val="Arial"/>
        <family val="2"/>
        <charset val="238"/>
      </rPr>
      <t>. Potrebno je izvesti i završnu obradu akrilnom kulir žbukom izrađenoj od višebojnog kamena. Sve izvesti prema priloženim detaljima rješavanja toplinskih mostova iz grafičkog dijela projekta te po preporukama proizvođača. Sve radove izvesti do potpune gotovosti sa završnim slojem.</t>
    </r>
  </si>
  <si>
    <t>3.4.</t>
  </si>
  <si>
    <t>Dobava i postava mineralne vune debljine 20 cm (ʎ≤0,040), sloja polietilenske folije (parne brane) te sloja paropropusne i vodonepropusne folije na sve stropove prema tavanu koji se izoliraju. U cijenu stavke uključiti sav potreban spojni i pričvrsni materijal.</t>
  </si>
  <si>
    <t>3.9.</t>
  </si>
  <si>
    <t xml:space="preserve">Dobava i postavljanje ekstrudiranog polistirena XPS (λ≤0,033) debljine 15 cm na strop podruma. U cijenu stavke je uključena obrada ljepilom. 
</t>
  </si>
  <si>
    <t>Demontaža limenog pokrova na krovištu, sa postojećom podkonstrukcijom,  radi postavljanja toplinske i hidro izolacije na ravni krov. Prilikom demontaže potrebno je napraviti skicu pozicije postojećih letvi kako bi se nakon postavljanja izolacije isti limeni pokrov mogao ponovno montirati. Isto tako potrebno je predvidjeti eventualne manje prepravke na demontiranom pokrovu kako bi dimenzije kod ponovne montaže odgovarale. Stavka obuhvaća sigurno zbrinjavanje demontiranog materijala na gradilištu te potrebnu skelu.</t>
  </si>
  <si>
    <t>4.9.</t>
  </si>
  <si>
    <t>4.11.</t>
  </si>
  <si>
    <t>4.12.</t>
  </si>
  <si>
    <t>4.13.</t>
  </si>
  <si>
    <t>4.14.</t>
  </si>
  <si>
    <t>6.3.</t>
  </si>
  <si>
    <t xml:space="preserve"> - uklanjanje betonskih opločnika </t>
  </si>
  <si>
    <t>Uklanjanje betonskih stepenica na jugozapadnom i sjeverozapadnom pročelju radi njihove dotrajalosti te izvedbe novih stepenica. Stavka obuhvaća zbrinjavanje demontiranog materijala na deponiju do udaljenosti 10km.</t>
  </si>
  <si>
    <t xml:space="preserve"> - postavljanje manjeg dijela betonskih opločnika </t>
  </si>
  <si>
    <t>6.4.</t>
  </si>
  <si>
    <t>6.5.</t>
  </si>
  <si>
    <t>6.6.</t>
  </si>
  <si>
    <t>6.7.</t>
  </si>
  <si>
    <t>6.8.</t>
  </si>
  <si>
    <t>6.9.</t>
  </si>
  <si>
    <t>6.10.</t>
  </si>
  <si>
    <t>6.11.</t>
  </si>
  <si>
    <t>6.12.</t>
  </si>
  <si>
    <t>6.13.</t>
  </si>
  <si>
    <t>obračun prema m3</t>
  </si>
  <si>
    <t>6.14.</t>
  </si>
  <si>
    <t>6.15.</t>
  </si>
  <si>
    <t>6.16.</t>
  </si>
  <si>
    <t>6.17.</t>
  </si>
  <si>
    <t>6.18.</t>
  </si>
  <si>
    <t>6.19.</t>
  </si>
  <si>
    <t>6.20.</t>
  </si>
  <si>
    <t>6.21.</t>
  </si>
  <si>
    <t>6.22.</t>
  </si>
  <si>
    <t>6.23.</t>
  </si>
  <si>
    <t>7.1.</t>
  </si>
  <si>
    <r>
      <rPr>
        <b/>
        <sz val="11"/>
        <color theme="1"/>
        <rFont val="Arial"/>
        <family val="2"/>
        <charset val="238"/>
      </rPr>
      <t>POZ 3 -</t>
    </r>
    <r>
      <rPr>
        <sz val="11"/>
        <color theme="1"/>
        <rFont val="Arial"/>
        <family val="2"/>
        <charset val="238"/>
      </rPr>
      <t xml:space="preserve"> Prozor 140/120</t>
    </r>
  </si>
  <si>
    <r>
      <rPr>
        <b/>
        <sz val="11"/>
        <color theme="1"/>
        <rFont val="Arial"/>
        <family val="2"/>
        <charset val="238"/>
      </rPr>
      <t>POZ 4 -</t>
    </r>
    <r>
      <rPr>
        <sz val="11"/>
        <color theme="1"/>
        <rFont val="Arial"/>
        <family val="2"/>
        <charset val="238"/>
      </rPr>
      <t xml:space="preserve"> Prozor 200/160</t>
    </r>
  </si>
  <si>
    <r>
      <rPr>
        <b/>
        <sz val="11"/>
        <color theme="1"/>
        <rFont val="Arial"/>
        <family val="2"/>
        <charset val="238"/>
      </rPr>
      <t>POZ 5 -</t>
    </r>
    <r>
      <rPr>
        <sz val="11"/>
        <color theme="1"/>
        <rFont val="Arial"/>
        <family val="2"/>
        <charset val="238"/>
      </rPr>
      <t xml:space="preserve"> Prozor 120/65</t>
    </r>
  </si>
  <si>
    <t>7.3.</t>
  </si>
  <si>
    <t>7.4.</t>
  </si>
  <si>
    <t>8.1.</t>
  </si>
  <si>
    <t>8.2.</t>
  </si>
  <si>
    <t>8.3.</t>
  </si>
  <si>
    <t>8.4.</t>
  </si>
  <si>
    <t>8.5.</t>
  </si>
  <si>
    <t>8.6.</t>
  </si>
  <si>
    <t>8.7.</t>
  </si>
  <si>
    <t>8.8.</t>
  </si>
  <si>
    <t>8.9.</t>
  </si>
  <si>
    <t>8.10.</t>
  </si>
  <si>
    <t>9.2.</t>
  </si>
  <si>
    <t>STROJARSKI RADOVI</t>
  </si>
  <si>
    <t>11.1.</t>
  </si>
  <si>
    <t>Ispuštanje vode iz sustava toplovodnog radijatorskog grijanja prizemlja u svrhu zamjene običnih ventila ventilima s termostatskim glavama.</t>
  </si>
  <si>
    <t>komplet</t>
  </si>
  <si>
    <t>11.2.</t>
  </si>
  <si>
    <t>Toplinsko izoliranje toplih cjevovoda i razdjelnika toplinskom izolacijom debljine d = 19 mm otpornom na temperature do 90ºC.</t>
  </si>
  <si>
    <t>11.3.</t>
  </si>
  <si>
    <t>Termostatski radijatorski ventili:</t>
  </si>
  <si>
    <t>NO 1/2"</t>
  </si>
  <si>
    <t>11.4.</t>
  </si>
  <si>
    <t>Radijatorski ručni ventili za dvostruku regulaciju:</t>
  </si>
  <si>
    <t>NO 1/2" (kutni)</t>
  </si>
  <si>
    <t>11.5.</t>
  </si>
  <si>
    <t>Montaža navedene opreme i materijala.</t>
  </si>
  <si>
    <t>11.6.</t>
  </si>
  <si>
    <t>Punjenje i dopunjavanje instalacija vodom, te topla proba sa probnim radom u trajanju od 48 sati.</t>
  </si>
  <si>
    <t>SVEUKUPNO STROJARSKI RADOVI</t>
  </si>
  <si>
    <t>T.D. 23-09/17</t>
  </si>
  <si>
    <r>
      <rPr>
        <b/>
        <sz val="11"/>
        <color theme="1"/>
        <rFont val="Arial"/>
        <family val="2"/>
        <charset val="238"/>
      </rPr>
      <t>POZ 6 -</t>
    </r>
    <r>
      <rPr>
        <sz val="11"/>
        <color theme="1"/>
        <rFont val="Arial"/>
        <family val="2"/>
        <charset val="238"/>
      </rPr>
      <t xml:space="preserve"> Prozor 100/55</t>
    </r>
  </si>
  <si>
    <r>
      <rPr>
        <b/>
        <sz val="11"/>
        <color theme="1"/>
        <rFont val="Arial"/>
        <family val="2"/>
        <charset val="238"/>
      </rPr>
      <t>POZ 7 -</t>
    </r>
    <r>
      <rPr>
        <sz val="11"/>
        <color theme="1"/>
        <rFont val="Arial"/>
        <family val="2"/>
        <charset val="238"/>
      </rPr>
      <t xml:space="preserve"> Prozor 110/35</t>
    </r>
  </si>
  <si>
    <r>
      <rPr>
        <b/>
        <sz val="11"/>
        <color theme="1"/>
        <rFont val="Arial"/>
        <family val="2"/>
        <charset val="238"/>
      </rPr>
      <t>POZ 8 -</t>
    </r>
    <r>
      <rPr>
        <sz val="11"/>
        <color theme="1"/>
        <rFont val="Arial"/>
        <family val="2"/>
        <charset val="238"/>
      </rPr>
      <t xml:space="preserve"> Prozor 65/70</t>
    </r>
  </si>
  <si>
    <t>7.5.</t>
  </si>
  <si>
    <t>dim. prozora 120/65</t>
  </si>
  <si>
    <t>Nabava i postavljanje svjetlarnika za podrumske prozore zajedno sa nastavkom, pocinčanom rešetkom i sifonom za odvodnju oborinskih voda. U cijenu stavke uključiti sav potreban spojni i pričvrsni pribor i materijal.</t>
  </si>
  <si>
    <t>dim. prozora 65/70</t>
  </si>
  <si>
    <t>dim. prozora 110/35</t>
  </si>
  <si>
    <t xml:space="preserve"> - dobava, doprema i ugradnja pješačkih rubnjaka, d=10cm,  za izradu pasice tamo gdje je to predviđeno; u stavku obračunati i podložni beton za fiksiranje rubnjaka; stavka obuhvaća sav potreban materijal i rad na postavi rubnjaka, pripremi podloge, vezni materijal, fugiranja i sl.</t>
  </si>
  <si>
    <t>11.7.</t>
  </si>
  <si>
    <t>Demontaža i ponovna montaža dimovodne i plinske opreme škole koja ometa postavljanje toplinske fasade. Dimovodi se montiraju na postojeće bojlere škole (3 kom) uz dobavu i montažu produljenja ravnog dijela cjevovoda duljine 0,5 m. Mjereni dio plinovoda se ugrađuje podžbukno, ispod toplinske fasade, uz zatvaranje cijevi žbukanjem.</t>
  </si>
  <si>
    <t>11.8.</t>
  </si>
  <si>
    <t>Ispitivanje cijele plinske instalacije na nepropusnost prema Općim i tehničkim  uvjetima. Tlačna proba  plinske instalacije  zrakom. Puštanje u rad i regulacija.</t>
  </si>
  <si>
    <t>11.9.</t>
  </si>
  <si>
    <t>Troškovi vezani uz preuzimanje plinske instalacije od strane Distributera plina.</t>
  </si>
  <si>
    <t>11.10.</t>
  </si>
  <si>
    <t>Izrada projekta izvedenog stanja.</t>
  </si>
  <si>
    <t>5.2.</t>
  </si>
  <si>
    <t>Zatvaranje plinskih cijevi žbukanjem (debljine 12cm) na jugoistočnom pročelju uz prethodnu ugradnju kanalica ispod cijevi. Cijena obuhvaća sav rad i materijal te potrebnu skelu.</t>
  </si>
  <si>
    <t>8.11.</t>
  </si>
  <si>
    <t>1.13.</t>
  </si>
  <si>
    <t>Demontaža i ponovna montaža novih plinskih ormarića nakon izvedbe toplinske izolacije na vanjskih zidovima.</t>
  </si>
  <si>
    <t xml:space="preserve">obračun prema komadu </t>
  </si>
  <si>
    <t>1.14.</t>
  </si>
  <si>
    <t>Demontaža metalnih vrata koja se nalaze uz jugoistočno pročelje radi izvedbe toplinske izolacije. Stavka obuhvaća zbrinjavanje demontiranog materijala na gradilištu kako bi se nakon prilagodbe širine vrata ponovno montirala.</t>
  </si>
  <si>
    <t>1.15.</t>
  </si>
  <si>
    <t>Ponovna montaža metalnih vrata nakon prilagodbe, smanjenje širine vrata. Postojeća vrata se nalaze uz jugoistočno pročelje te ih je potrebno prilagoditi kako bi se mogla izvesti toplinska izolacija na vanjskim zidovima. U cijenu stavke uključiti sva potrebna rezanja i varenja vrata i ograde.</t>
  </si>
  <si>
    <t>Dobava i postava mineralne vune debljine 20 cm (ʎ≤0,040), sloja polietilenske folije (parne brane) te sloja paropropusne i vodonepropusne folije na sve ravne krovove koji se izoliraju. U cijenu stavke uključiti sav potreban spojni i pričvrsni materijal.</t>
  </si>
  <si>
    <t>3.10.</t>
  </si>
  <si>
    <t>Uklanjanje završnog sloja (podloge) oko zgrade</t>
  </si>
  <si>
    <t>Stavka obuhvaća: jednostrano strojno rezanje asfalta uz objekt u širini cca 1,2 m od objekta, uklanjanje dijelova asfalta sa odvozom na deponiju, asfaltiranje nakon izvršenih radova; uklanjanje betonskih opločnika te njihovo dijelomično vraćanje; dobava i ugradnja pješačkih rubnjaka.</t>
  </si>
  <si>
    <t>Nanošenje mineralne izolacijske suspenzije. Nanos mineralne izolacijske suspenzije izvodi se uvijek na malo vlažnoj podlozi, ali ne na mokroj podlozi. Izolacijska suspenzija na zidove se nanosi četkom kao most za prianjanje u jednom sloju. Obračun se vrši po površini tretiranih zidova.</t>
  </si>
  <si>
    <t xml:space="preserve">Ručni i strojni iskop zemlje oko objekta za instalaciju drenaže u zemlji III. kategorije. Širina iskopa do 1,10 m  i max dubine prosječno 1,20 m. Na dijelu gdje se nalaze podrumi max dubina iskopa prosječno iznosi 2,50 m. Pažljivi rad kod iskopa obzirom na nepoznate uvjete ispod nivoa terena i neposredno uz temelje objekta. Dio iskopane zemlje će se ponovno koristiti za zatrpavanje dijela rovova. Obračun se vrši u sraslom stanju. </t>
  </si>
  <si>
    <t xml:space="preserve">Demontaža postojeće stolarije koja se mijenja sa unutarnjim klupicama, uključivo sav horizontalni transport na gradilišnu deponiju. Proizvođač nove stolarije treba uzeti sve potrebne mjere i detalje potrebne za izradu novih prozora. </t>
  </si>
  <si>
    <t>Impregnacija očišćenih i dobro otprašenih površina zidova sa: sredstvom za povećanje prionjivosti i hidrofobnih svojstava (razrijeđuje se sa vodom u omjeru 1:1, a nanosi se po cijeloj zidnoj površini- (NE SMIJE SE OSUŠITI PRIJE NANOŠENJA SLJEDEĆEG SLOJA).</t>
  </si>
  <si>
    <t>OPĆI UVJETI</t>
  </si>
  <si>
    <t>Sve radove izvesti od materijala propisane kvalitete prema nacrtima, opisu, detaljima, pismenim i usmenim dogovorima. Sve štete učinjene prilikom rada na vlastitim ili tuđim radovima i materijalima imaju se ukloniti na račun počinitelja. Svi nekvalitetni radovi i materijali imaju se otkloniti i zamijeniti ispravnim bez bilo kakve obveze za odštetu od strane investitora. Ako opis koje stavke dovodi izvođača u sumnju o načinu izvedbe, treba pravovremeno prije predaje ponude tražiti objašnjenje od projektanta. Naknadni se prigovori neće uvažiti. Eventualne izmjene materijala te načina izvedbe tokom gradnje moraju se izvršiti isključivo pismenim dogovorom s projektantom i nadzornim inženjerom. Sve mjere i kote provjeriti u naravi. Izvođač radova dužan je prije početka radova kontrolirati kote i sve količine. Ukoliko se ukažu eventualne nejednakosti između troškovnikom predviđenog i stanja na gradilištu, izvođač radova dužan je pravovremeno o tome obavijstiti investitora i projektanta i zatražiti pojedina objašnjenja.</t>
  </si>
  <si>
    <t xml:space="preserve">Vanjske špalete izvesti sa pločama kamene vune debljine 3 cm, λ≤0,035. Punoplošna izolacija mora pokriti čelo ploče špalete. Lijepe se s građevinskim ljepilom i pričvrste sa pričvrsnicama 2 kom/m'. Prosječna širina špaleta je do 35cm. Širinu špalete je potrebno dodatno provjeriti na terenu. U cijenu stavke je uključena kompletna obrada špalete. 
</t>
  </si>
  <si>
    <t>Bitna svojstva konačnog proizvoda:                                  Gustoća svježeg morta od 1,7 - 2,2 kg/l
Otpornost na pritisak: 28 dana do 25 N/mm2
Koeficijent upijanja vode: w-24 &lt; 0,1 kg/m2 *h 0,5
Paropropusnost: H-vrijednost &lt; 200
Kem. otpornost po važećoj pozitivnoj normi: do jako čvrsto</t>
  </si>
  <si>
    <t>Bitna svojstva konačnog proizvoda:                                   Gustoća po važećoj pozitivnoj normi: od 1,12 do 1,15 g/cm³, pH-vrijednost: do 11,                                                          nakon učvršćivanja:
paropropusnost: &gt; 90 %
vodoodbojnost w: ≤0,5 kg/m²*h 0,5
Učvršćivanje: do 5 N/mm²</t>
  </si>
  <si>
    <t>Bitna svojstva konačnog proizvoda:                                  Gustoća svježeg morta od 1,8 - 1,9 kg/l
Otpornost na pritisak: 28 dana do 25 N/mm2
Koeficijent upijanja vode: w-24 &lt; 0,1 kg/m2 *h 0,5
Paropropusnost: H-vrijednost &lt; 200
Kem. otpornost po važećoj pozitivnoj normi: do jako čvrsto</t>
  </si>
  <si>
    <t>Bitna svojstva konačnog proizvoda:                                 Baza: Umjetno-bitumenska emulzija sa specijalnim punilima
Gustoća gotove mješavine: oko 1,00 kg/dm3
Konzistencija: u obliku paste
Sadržaj čvrstih tvari: oko 80 %
Otpornost na toplinu AIB: do + 140°C
Vodonepropustnost po važećoj pozitivnoj normi / 7 bara: ispunjena
Vrijeme isušivanja*: oko 48 sati
Ispitivanje proreza pod tlakom
pri 20 °C i 70% rel. vlažnosti
zraka po građevinskom ispitivanju: ispunjen također i bez pojačavanja
Ponašanje tlaka: debljina suhog sloja konstantna
Ispitivanje kod tlačnog opterećenja do 0,3 MN/m²: &gt; 80%
Debljina sloja: 1 mm svježeg sloja
do 0,8 mm debljine suhog sloja</t>
  </si>
  <si>
    <t>Bitna svojstva konačnog proizvoda:                                                   Gustoća svježeg morta od 1,7 - 2,2 kg/l
Otpornost na pritisak: 28 dana do 25 N/mm2
Koeficijent upijanja vode: w-24 &lt; 0,1 kg/m2 *h 0,5
Paropropusnost: H-vrijednost &lt; 200
Kem. otpornost po važećoj pozitivnoj normi: do jako čvrsto</t>
  </si>
  <si>
    <t>Bitna svojstva konačnog proizvoda:                                   Gustoća po važećoj pozitivnoj normi: od 1,12 do 1,15 g/cm³, pH-vrijednost:  do 11,                                                          nakon učvršćivanja:
paropropusnost: &gt; 90 %
vodoodbojnost w: ≤0,5 kg/m²*h 0,5
Učvršćivanje: do 5 N/mm²</t>
  </si>
  <si>
    <t>bitna svojstva konačnog proizvoda:                           Gustoća: od 0,8 do 0,9 kg/dm³
Otpornost na pritisak: odgovara CS ll
Kapilarno upijanje vode: &gt;0,3 kg/m²
Dubina prodora vode: &lt;5 mm
Otpornost difuzije vodene pare: &lt;12
Prodiranje pare: do 0,25 W / (m*k)
po važećoj pozitivnoj normi "zapaljivost" nezapaljivi materijali</t>
  </si>
  <si>
    <t>S1</t>
  </si>
  <si>
    <t>S2</t>
  </si>
  <si>
    <t>S3</t>
  </si>
  <si>
    <t>S4</t>
  </si>
  <si>
    <t>S5</t>
  </si>
  <si>
    <t>Montažni pribor za prilagodbu postojeće instalacije (kabeli, razvodne kutije, obujmice…)</t>
  </si>
  <si>
    <t>kpl</t>
  </si>
  <si>
    <t xml:space="preserve">Demontaža postojećih rasvjetnih tijela, odvoz i zbrinjavanje u skladu sa smjernicama za postupanje s opasnim otpadom </t>
  </si>
  <si>
    <t>UKUPNO:</t>
  </si>
  <si>
    <t>R.br.</t>
  </si>
  <si>
    <t>Opis stavke</t>
  </si>
  <si>
    <t>I. RASVJETA</t>
  </si>
  <si>
    <t>Sve stavke obuhvaćaju dobavu i montažu svjetiljke, s kućištem, izvorom svjetlosti, predspojnom napravom, driverom i ostalim spojnim priborom, do pune gotovosti i funkcionalnosti. Jamstvo dobavljača (proizvođača) za sve svjetiljke iznosi min 5 godina.</t>
  </si>
  <si>
    <t>REKAPITULACIJA</t>
  </si>
  <si>
    <t>I.  RASVJETA:</t>
  </si>
  <si>
    <t>Projektant:</t>
  </si>
  <si>
    <t>Ivana Medač, dipl.ing.el.</t>
  </si>
  <si>
    <r>
      <t xml:space="preserve">Demontaža vanjskih limenih klupica na postojećoj stolariji prosječne širine do 25cm radi postavljanja toplinske izolacije na vanjske zidove i postavljanja novih kamenih </t>
    </r>
    <r>
      <rPr>
        <sz val="11"/>
        <rFont val="Arial"/>
        <family val="2"/>
        <charset val="238"/>
      </rPr>
      <t xml:space="preserve"> klupica. Stavka obuhvaća zbrinjavanje demontiranog materijala.</t>
    </r>
  </si>
  <si>
    <r>
      <t xml:space="preserve">Čišćenje prostora tavana od školskih stvari koje su se godinama odlagale na tavan kako bi se mogla postaviti toplinska izolacija. </t>
    </r>
    <r>
      <rPr>
        <sz val="11"/>
        <color rgb="FFFF0000"/>
        <rFont val="Arial"/>
        <family val="2"/>
        <charset val="238"/>
      </rPr>
      <t/>
    </r>
  </si>
  <si>
    <t>Dobava, izrada i letvanje kosih krovnih ploha (dva manja krovišta pored dvorane) nagiba 30-34 stupnjeva, drvenim letvama 4/5 cm. Dodatno letvanje u poprečnom smjeru (kontraletve) drvenim letvama 4/5 cm. U cijenu uključeni rad i materijal.</t>
  </si>
  <si>
    <t>Nabava materijala i pokrivanje kosih krovnih ploha (dva manja krovišta uz dvoranu) glinenim engobiranim crijepom, boje prema izboru investitora. U cijenu uključiti i odzračne crijepove, podsljemeni crijep, zaštitna traka protiv ptica, snjegobran 5kom/m krovišta u boji crijepa i sav ostali potrošni spojni i pričvrsni materijal, a prema detaljnoj uputi proizvođača crijepa.</t>
  </si>
  <si>
    <t>Nabava i postavljanje vanjskih prozorskih granitnih klupica (boje prema izboru investitora), debljine 2cm, prosječne širine do 35cm, nakon postavljanja toplinske izolacije i ugradnje stolarije koja se mijenja. Klupice je potrebno obraditi uzdužno s donje strane i poprečno s gornje strane na način da se naprave utori kao okapnice.  U cijenu stavke uračunati pripremu i postavljanje XPS-a debljine 3cm ispod cijele površine klupčice sa svim spojnim materijalom i priborom.</t>
  </si>
  <si>
    <t>Montaža novih vertikalnih okruglih oluka nakon postavljanja toplinske izolacije vanjskih zidova. Oluke izvesti pocinčanim bojanim limom debljine 0,6mm, prosječne rš 333. Stavka uključuje sav spojni pribor do potpune gotovosti te potrebnu skelu.</t>
  </si>
  <si>
    <t>Montaža novih horizontalnih polukružnih oluka nakon izvedbe potrebnih radova na krovnim plohama. Oluke izvesti pocinčanim bojanim limom debljine 0,6mm, prosječne rš 333. Stavka uključuje sav spojni pribor do potpune gotovosti te potrebnu skelu.</t>
  </si>
  <si>
    <r>
      <rPr>
        <b/>
        <sz val="11"/>
        <rFont val="Arial"/>
        <family val="2"/>
        <charset val="238"/>
      </rPr>
      <t>POZ 1 -</t>
    </r>
    <r>
      <rPr>
        <sz val="11"/>
        <rFont val="Arial"/>
        <family val="2"/>
        <charset val="238"/>
      </rPr>
      <t xml:space="preserve"> Ulazna vrata 110/230 s vanjskim i unutarnjim rukohvatom, pumpom i panik letvom</t>
    </r>
  </si>
  <si>
    <r>
      <rPr>
        <b/>
        <sz val="11"/>
        <rFont val="Arial"/>
        <family val="2"/>
        <charset val="238"/>
      </rPr>
      <t>POZ 2 -</t>
    </r>
    <r>
      <rPr>
        <sz val="11"/>
        <rFont val="Arial"/>
        <family val="2"/>
        <charset val="238"/>
      </rPr>
      <t xml:space="preserve"> Ulazna vrata 195/250 s vanjskim i unutarnjim rukohvatom, pumpom i panik letvom</t>
    </r>
  </si>
  <si>
    <r>
      <rPr>
        <b/>
        <sz val="11"/>
        <rFont val="Arial"/>
        <family val="2"/>
        <charset val="238"/>
      </rPr>
      <t>POZ 9 -</t>
    </r>
    <r>
      <rPr>
        <sz val="11"/>
        <rFont val="Arial"/>
        <family val="2"/>
        <charset val="238"/>
      </rPr>
      <t xml:space="preserve"> Ulazna vrata 130/170 s vanjskim i unutarnjim rukohvatom, pumpom i panik letvom</t>
    </r>
  </si>
  <si>
    <t>Postavljanje unutarnjih prozorskih kamenih granitnih klupica debljine 2 cm, prosječne širine do 25 cm. U cijenu stavke uključiti svu pripremu za postavljanje klupčice, brtvenu traku te sav potreban spojni i pričvrsni pribor i materijal.</t>
  </si>
  <si>
    <t>Jed. mjere</t>
  </si>
  <si>
    <t>Jed. cijena - bez PDV-a</t>
  </si>
  <si>
    <r>
      <t xml:space="preserve">Dobava, montaža i spajanje: 
</t>
    </r>
    <r>
      <rPr>
        <b/>
        <sz val="10"/>
        <rFont val="Arial"/>
        <family val="2"/>
        <charset val="238"/>
      </rPr>
      <t>svjetiljka asimetrična ovjesna (suspended)</t>
    </r>
    <r>
      <rPr>
        <sz val="11"/>
        <color theme="1"/>
        <rFont val="Calibri"/>
        <family val="2"/>
        <charset val="238"/>
        <scheme val="minor"/>
      </rPr>
      <t xml:space="preserve"> 
LED izvor svjetlosti 
metalno kućište, asimetrična optika 
duljina: cca 120 cm
snaga sistema max 32 W
efektivni svjetlosni tok min 4000 lm
temperatura boje max 4000 K
stupanj zaštite min IP20
životni vijek min 50000 h
(ovješenje na dužini 50 cm, za rasvjetu ploče)</t>
    </r>
  </si>
  <si>
    <r>
      <t xml:space="preserve">Dobava, montaža i spajanje: 
</t>
    </r>
    <r>
      <rPr>
        <b/>
        <sz val="10"/>
        <rFont val="Arial"/>
        <family val="2"/>
        <charset val="238"/>
      </rPr>
      <t>svjetiljka nadgradna (surface mounted)</t>
    </r>
    <r>
      <rPr>
        <sz val="11"/>
        <color theme="1"/>
        <rFont val="Calibri"/>
        <family val="2"/>
        <charset val="238"/>
        <scheme val="minor"/>
      </rPr>
      <t xml:space="preserve"> 
LED izvor svjetlosti 
metalno kućište 
pravokutni oblik dimenzije cca 120x20 cm
snaga sistema max 41 W
efektivni svjetlosni tok min 3700 lm
temperatura boje max 4000 K
stupanj zaštite min IP20
UGR &lt; 19
životni vijek min 50000 h
(ugradnja na betonski strop: učionice, zbornica)</t>
    </r>
  </si>
  <si>
    <r>
      <t xml:space="preserve">Dobava, montaža i spajanje: 
</t>
    </r>
    <r>
      <rPr>
        <b/>
        <sz val="10"/>
        <rFont val="Arial"/>
        <family val="2"/>
        <charset val="238"/>
      </rPr>
      <t>svjetiljka nadgradna (surface mounted)</t>
    </r>
    <r>
      <rPr>
        <sz val="11"/>
        <color theme="1"/>
        <rFont val="Calibri"/>
        <family val="2"/>
        <charset val="238"/>
        <scheme val="minor"/>
      </rPr>
      <t xml:space="preserve"> 
LED izvor svjetlosti 
metalno kućište 
pravokutni oblik dimenzije cca 120x15 cm
snaga sistema max 35 W
efektivni svjetlosni tok min 3700 lm
temperatura boje max 4000 K
stupanj zaštite min IP20
životni vijek min 50000 h
(ugradnja na betonski strop: hodnici, ulaz)</t>
    </r>
  </si>
  <si>
    <r>
      <t xml:space="preserve">Dobava, montaža i spajanje: 
</t>
    </r>
    <r>
      <rPr>
        <b/>
        <sz val="10"/>
        <rFont val="Arial"/>
        <family val="2"/>
        <charset val="238"/>
      </rPr>
      <t>svjetiljka nadgradna (ceiling-wall)</t>
    </r>
    <r>
      <rPr>
        <sz val="11"/>
        <color theme="1"/>
        <rFont val="Calibri"/>
        <family val="2"/>
        <charset val="238"/>
        <scheme val="minor"/>
      </rPr>
      <t xml:space="preserve"> 
LED izvor svjetlosti 
kućište kompozitno ili polikarbonatno 
okrugli oblik, promjer cca 25-35 cm
snaga sistema max 27 W
efektivni svjetlosni tok min 2900 lm
temperatura boje max 4000 K
stupanj zaštite min IP43
životni vijek min 30000 h
(ugradnja na zid ili strop: sanitarni čvorovi, ostave, spremišta)</t>
    </r>
  </si>
  <si>
    <r>
      <t xml:space="preserve">Dobava, montaža i spajanje: 
</t>
    </r>
    <r>
      <rPr>
        <b/>
        <sz val="10"/>
        <rFont val="Arial"/>
        <family val="2"/>
        <charset val="238"/>
      </rPr>
      <t>svjetiljka vodotijesna (waterproof)</t>
    </r>
    <r>
      <rPr>
        <sz val="11"/>
        <color theme="1"/>
        <rFont val="Calibri"/>
        <family val="2"/>
        <charset val="238"/>
        <scheme val="minor"/>
      </rPr>
      <t xml:space="preserve"> 
LED izvor svjetlosti 
polikarbonatno kućište 
duljina: 150 cm
snaga sistema max 58 W
efektivni svjetlosni tok min 7000 lm
temperatura boje max 4000 K
stupanj zaštite min IP65
životni vijek min 50000 h
(ugradnja na strop: kuhinja, blagovaonica, dvorana)</t>
    </r>
  </si>
  <si>
    <t>GRAD  BJELOVAR</t>
  </si>
  <si>
    <t>Bjelovar, studeni 2018.</t>
  </si>
  <si>
    <r>
      <rPr>
        <b/>
        <sz val="16"/>
        <color indexed="8"/>
        <rFont val="Arial"/>
        <family val="2"/>
        <charset val="238"/>
      </rPr>
      <t>TROŠKOVNIK</t>
    </r>
    <r>
      <rPr>
        <b/>
        <sz val="14"/>
        <color indexed="8"/>
        <rFont val="Arial"/>
        <family val="2"/>
        <charset val="238"/>
      </rPr>
      <t xml:space="preserve"> ZA ENERGETSKU OBNOVU ZGRADE PODRUČNE ŠKOLE ŽDRALOVI, NA ADRESI       Daruvarska 40, Ždralovi</t>
    </r>
  </si>
  <si>
    <t>Evidencijski broj nabave: 15-07-Ra/18</t>
  </si>
  <si>
    <t>uračunati potreban materijal</t>
  </si>
  <si>
    <r>
      <t>Dobava i izrada daščane oplate kosih krovnih ploha (dva manja krovišta pored dvorane), nagiba 30-34 stupnjeva</t>
    </r>
    <r>
      <rPr>
        <sz val="9.35"/>
        <rFont val="Arial"/>
        <family val="2"/>
        <charset val="238"/>
      </rPr>
      <t>,</t>
    </r>
    <r>
      <rPr>
        <sz val="11"/>
        <rFont val="Arial"/>
        <family val="2"/>
        <charset val="238"/>
      </rPr>
      <t xml:space="preserve"> jelovim daskama debljine 2,4 cm. Rogovi se po potrebi ravnaju bočnim zabijanjem jelove daske sa obje strane roga. Stavka obuhvaća i postavljanje paropropusne i vodonepropusne folije (~160g/m2). U cijenu uključiti rad te sav potreban potrošni i spojni materijal.</t>
    </r>
  </si>
  <si>
    <t>mineralna vuna debljine 20 cm (ʎ≤0,040)</t>
  </si>
  <si>
    <t>paropropusna i vodonepropusna folija (~160g/m2)</t>
  </si>
  <si>
    <t>Dobava  i  ugradnja  pijeska  granulacije 0 - 8 mm radi niveliranja padova, a prije ugradnje betonskog rigola. Debljina sloja do 7,00 cm i širine 0,80 m sa laganim sabijanjem i izvedbom padova za drenažu od 1,5%.</t>
  </si>
  <si>
    <t>Bitna svojstva konačnog proizvoda:
Otpornost na pritisak: 28 dana do 30 N/mm²
Otpornost na savijanje: 28 dana do 6 N/mm²
Kapilarno upijanje vode:: w-24 &lt; 0,1 kg/m² * h0,5
Paropropusnost: H-vrijednost &lt; 200
Kemijska otpornost po važećoj pozitivnoj normi: do jako čvrsto</t>
  </si>
  <si>
    <t xml:space="preserve">Dobava materijala, izvedba i ugradnja plastičnih perforiranih cijevi  PEHD DN 400 (klase čvrstoće SN8) koje će se koristiti kao prekidna okna drenaže. Minimalna dubina okna 40 cm. Dno okna izvesti kao armiranobetonsko sa uređenom kinetom.
Podlogu dna okna treba izraditi sa najmanje 10 cm pijeska ili šljunka, koji se dobro sabijaju. Sa obje bočne strane PEHD cijevi treba nasuti istog materijala da se osigura međudjelovanje cijevi i okolnog tla.
Prilikom izrade okna izvesti sve projektirane spojeve u okno. Sve radne spojeve izvesti nepropusno. U cijenu stavke uračunati potrebnu količinu betona klase C 20/25, oplatu od glatke drvene građe klase II i ugradnju armature ~ 80 kg/m3 za izradu dna okna. 
Stavka uključuje ugradnu lijevano-željeznih poklopaca nosivosti 1,5kN za svako okno.
Sustav međusobnog spajanja kako pojedinih dijelova samog prekidnog okna, tako i cijevi s prekidnim oknom mora osigurati jednostavnu montažu, sigurnost protiv uzgona, te statičku sigurnost i vodonepropusnost.
U jediničnu cijenu uključiti sav potreban materijal i rad za izvršenje.
</t>
  </si>
  <si>
    <t>Nabava i doprema materijala i izrada filtera visine 60cm od betonskog rigola – pasice, propusnosti 10-2 cm/sec. Šljunak za tampon upotrebljava se za drenažni materijal, uz uvijet da ne smije imati finih čestica. Omjer granulacije zrna (8 mm 30% + 16 mm 30% + 32 mm 40%.</t>
  </si>
  <si>
    <t xml:space="preserve">Izrada, dobava i postava PVC stolarije. Proizvodi trebaju biti izrađeni iz PVC profila bijele boje. Profil  - 5 komora, 2 brtve, ugradbena dubina 76 mm. Koeficijent prolaza topline za staklo mora biti Ug≤1,1 W/m2K te za okvir Uf≤1.3 W/m2K, odnosno za komplet prozora Uw ≤ 1,4 W/m2K. Prozore izraditi dvoslojnim izo staklom 24 mm sa LOW-e premazom, ispuna argonom. Priložiti ateste za ugrađeni materijal (staklo i okov). Dati garanciju na izvedene radove. U cijenu stavke uračunati i sav potreban spojni pribor do potpune gotovosti. 
</t>
  </si>
  <si>
    <t>bitna svojstva konačnog proizvoda:
Otpornost na pritisak: 28 dana do 30 N/mm²
Otpornost na savijanje: 28 dana do 6 N/mm²
Kapilarno upijanje vode:: w-24 &lt; 0,1 kg/m² * h0,5
Paropropusnost: H-vrijednost &lt; 200
Kemijska otpornost po važećoj pozitivnoj normi: do jako čvrsto</t>
  </si>
  <si>
    <t>UKUPNO</t>
  </si>
  <si>
    <r>
      <t xml:space="preserve">Izrada betonskog rigola.
</t>
    </r>
    <r>
      <rPr>
        <sz val="11"/>
        <rFont val="Arial"/>
        <family val="2"/>
        <charset val="238"/>
      </rPr>
      <t>Izrada betonskog rigola – pasice betonom C 16/20 u rovu za drenažu, prema padovima, u uzdužnom nagibu 1,5%, širine rigola 0,3 m i debljine do 10 cm sa poprečnim padom i utorom za ugradnju parcijalno perforirane tunelske</t>
    </r>
    <r>
      <rPr>
        <b/>
        <sz val="11"/>
        <rFont val="Arial"/>
        <family val="2"/>
        <charset val="238"/>
      </rPr>
      <t xml:space="preserve"> </t>
    </r>
    <r>
      <rPr>
        <sz val="11"/>
        <rFont val="Arial"/>
        <family val="2"/>
        <charset val="238"/>
      </rPr>
      <t xml:space="preserve">PVC drenažne cijevi. </t>
    </r>
  </si>
  <si>
    <r>
      <t xml:space="preserve">Dobava i ugradnja materijala za izvedbu POVEZANOG SUSTAVA ZA VANJSKU TOPLINSKU IZOLACIJU (ETICS) NA OSNOVI PLOČA KAMENE VUNE, </t>
    </r>
    <r>
      <rPr>
        <b/>
        <sz val="11"/>
        <rFont val="Arial"/>
        <family val="2"/>
        <charset val="238"/>
      </rPr>
      <t xml:space="preserve">debljine 12cm </t>
    </r>
    <r>
      <rPr>
        <sz val="11"/>
        <rFont val="Arial"/>
        <family val="2"/>
        <charset val="238"/>
      </rPr>
      <t xml:space="preserve">(λ≤0,035). Navedene ploče namijenje su za toplinsku, zvučnu i protupožarnu izolaciju i zaštitu kontaktnih fasada u sustavu s tankoslojnim (ETICS sustavi) ili debeloslojnim žbukama. Pričvršćenje na zid izvodi se kombinacijom građevinskog ljepila koje se nanosi po rubu ploče i točkasto po cijeloj ploči (minimalna pokrivenost 40%) i mehaničkih pričvršćivača (6-8 kom/m2). Primjenjuje se kod fasada s povećanim zahtjevima u pogledu vatrootpornosti, u novogradnji te kod sanacija osobito trošnih postojećih fasada. S obzirom da je predmetna zgrada javna zgrada (škola) preporučljiva je primjena upravo ovakve vrste izolacije koja ima veću protupožarnu zaštitu. Završno-zaštitna silikatna dekorativna žbuka. Tekstura i nijansa žbuke prema projektu i ton karti proizvođača te željama investitora. 
Sve radove izvesti prema preporukama proizvođača, do potpune gotovosti.
</t>
    </r>
  </si>
  <si>
    <r>
      <t xml:space="preserve">Dobava i ugradnja materijala za izvedbu izolacije zidova prema tavanu na osnovi ploča kamene vune (λ≤0,035), </t>
    </r>
    <r>
      <rPr>
        <b/>
        <sz val="11"/>
        <rFont val="Arial"/>
        <family val="2"/>
        <charset val="238"/>
      </rPr>
      <t>debljine 12cm</t>
    </r>
    <r>
      <rPr>
        <sz val="11"/>
        <rFont val="Arial"/>
        <family val="2"/>
        <charset val="238"/>
      </rPr>
      <t xml:space="preserve">. Navedene ploče namijenje su za toplinsku, zvučnu i protupožarnu izolaciju i zaštitu kontaktnih fasada u sustavu s tankoslojnim (ETICS sustavi) ili debeloslojnim žbukama. Pričvršćenje na zid izvodi se kombinacijom građevinskog ljepila koje se nanosi po rubu ploče i točkasto po cijeloj ploči (minimalna pokrivenost 40%) i mehaničkih pričvršćivača (6-8 kom/m2). Sve radove izvesti prema preporukama proizvođača, obračun prema razvijenoj površini do potpune gotovosti.
</t>
    </r>
  </si>
  <si>
    <t>Izrada, dobava i postava spojnog prijelaznog lima između krovišta sa pokrovom glinenim crijepom i novo izvedenog limenog pokrova, rš 800. Stavka uključuje sav spojni pribor do potpune gotovosti te potrebnu skelu.</t>
  </si>
  <si>
    <t>Pažljivo obijanje stare žbuke sokla i dijela pročelja debljine cca 2-3 cm. Stavka obuhvaća obijanje žbuke do cca 70 cm iznad nivoa vlage. Prije početka radova sa nadzornim inžinjerom iscrtati na licu mjesta zone žbuke koje se obnavljaju.
Obračun po m2 stvarno obijene žbuke, mjereći po vanjskom rubu fleka kao kvadrat, pravokutnik ili trokut.</t>
  </si>
  <si>
    <r>
      <t xml:space="preserve">Ponuditelj za sve svjetiljke treba priložiti tvorničke certifikate i isprave o sukladnosti, te kataloški list s tehničkim podacima. </t>
    </r>
    <r>
      <rPr>
        <b/>
        <sz val="11"/>
        <rFont val="Calibri"/>
        <family val="2"/>
        <charset val="238"/>
      </rPr>
      <t>Osnovni kriterij ispravnosti sustava rasvjete je zadovoljenje HRN 12464 (ili jednakovrijedan). Dokaze je  potrebno dostaviti nadzornom inženjeru na odobrenje, a prije ugradnje!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</si>
</sst>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kn&quot;_-;\-* #,##0.00\ &quot;kn&quot;_-;_-* &quot;-&quot;??\ &quot;kn&quot;_-;_-@_-"/>
    <numFmt numFmtId="43" formatCode="_-* #,##0.00\ _k_n_-;\-* #,##0.00\ _k_n_-;_-* &quot;-&quot;??\ _k_n_-;_-@_-"/>
    <numFmt numFmtId="164" formatCode="#,##0.00_ ;\-#,##0.00\ "/>
    <numFmt numFmtId="165" formatCode="#,##0.00\ &quot;kn&quot;"/>
    <numFmt numFmtId="166" formatCode="\A\.\I\I\I\.##&quot;.&quot;"/>
    <numFmt numFmtId="167" formatCode="0.0"/>
    <numFmt numFmtId="168" formatCode="#,##0.00&quot; kn&quot;"/>
  </numFmts>
  <fonts count="47">
    <font>
      <sz val="11"/>
      <color theme="1"/>
      <name val="Calibri"/>
      <family val="2"/>
      <charset val="238"/>
      <scheme val="minor"/>
    </font>
    <font>
      <sz val="11"/>
      <color theme="1"/>
      <name val="Calibri"/>
      <family val="2"/>
      <charset val="238"/>
      <scheme val="minor"/>
    </font>
    <font>
      <sz val="10"/>
      <name val="Arial"/>
      <family val="2"/>
      <charset val="238"/>
    </font>
    <font>
      <sz val="11"/>
      <name val="Calibri"/>
      <family val="2"/>
      <charset val="238"/>
      <scheme val="minor"/>
    </font>
    <font>
      <sz val="10"/>
      <name val="Times New Roman"/>
      <family val="1"/>
      <charset val="238"/>
    </font>
    <font>
      <sz val="9"/>
      <name val="Geneva"/>
      <family val="2"/>
      <charset val="238"/>
    </font>
    <font>
      <b/>
      <sz val="11"/>
      <name val="Calibri"/>
      <family val="2"/>
      <charset val="238"/>
      <scheme val="minor"/>
    </font>
    <font>
      <sz val="11"/>
      <name val="Arial"/>
      <family val="2"/>
      <charset val="238"/>
    </font>
    <font>
      <sz val="11"/>
      <color indexed="8"/>
      <name val="Calibri"/>
      <family val="2"/>
      <charset val="238"/>
    </font>
    <font>
      <b/>
      <sz val="12"/>
      <name val="Arial"/>
      <family val="2"/>
      <charset val="238"/>
    </font>
    <font>
      <b/>
      <sz val="11"/>
      <name val="Arial"/>
      <family val="2"/>
      <charset val="238"/>
    </font>
    <font>
      <sz val="10"/>
      <color rgb="FFFF0000"/>
      <name val="Arial"/>
      <family val="2"/>
      <charset val="238"/>
    </font>
    <font>
      <sz val="9"/>
      <name val="Arial"/>
      <family val="2"/>
      <charset val="238"/>
    </font>
    <font>
      <sz val="11"/>
      <color theme="1"/>
      <name val="Arial"/>
      <family val="2"/>
      <charset val="238"/>
    </font>
    <font>
      <b/>
      <sz val="11"/>
      <color theme="1"/>
      <name val="Arial"/>
      <family val="2"/>
      <charset val="238"/>
    </font>
    <font>
      <b/>
      <sz val="14"/>
      <name val="Arial"/>
      <family val="2"/>
      <charset val="238"/>
    </font>
    <font>
      <sz val="11"/>
      <color rgb="FFFF0000"/>
      <name val="Arial"/>
      <family val="2"/>
      <charset val="238"/>
    </font>
    <font>
      <b/>
      <sz val="11"/>
      <color rgb="FFFF0000"/>
      <name val="Arial"/>
      <family val="2"/>
      <charset val="238"/>
    </font>
    <font>
      <b/>
      <sz val="11"/>
      <name val="Arial"/>
      <family val="2"/>
    </font>
    <font>
      <sz val="11"/>
      <name val="Arial"/>
      <family val="2"/>
    </font>
    <font>
      <sz val="12"/>
      <name val="CRO_Swiss_Light-Normal"/>
      <charset val="238"/>
    </font>
    <font>
      <sz val="11"/>
      <color rgb="FF7030A0"/>
      <name val="Arial"/>
      <family val="2"/>
      <charset val="238"/>
    </font>
    <font>
      <b/>
      <sz val="11"/>
      <color rgb="FF7030A0"/>
      <name val="Arial"/>
      <family val="2"/>
      <charset val="238"/>
    </font>
    <font>
      <sz val="10"/>
      <color rgb="FF7030A0"/>
      <name val="Arial"/>
      <family val="2"/>
      <charset val="238"/>
    </font>
    <font>
      <b/>
      <sz val="10"/>
      <name val="Arial"/>
      <family val="2"/>
      <charset val="238"/>
    </font>
    <font>
      <sz val="9.35"/>
      <name val="Arial"/>
      <family val="2"/>
      <charset val="238"/>
    </font>
    <font>
      <sz val="11"/>
      <name val="Arial CE"/>
      <family val="2"/>
      <charset val="238"/>
    </font>
    <font>
      <sz val="11"/>
      <name val="Futura Md L2"/>
      <family val="2"/>
      <charset val="238"/>
    </font>
    <font>
      <b/>
      <sz val="10"/>
      <color indexed="8"/>
      <name val="Arial"/>
      <family val="2"/>
      <charset val="238"/>
    </font>
    <font>
      <b/>
      <sz val="10"/>
      <name val="Arial"/>
      <family val="2"/>
      <charset val="1"/>
    </font>
    <font>
      <sz val="11"/>
      <color indexed="10"/>
      <name val="Arial"/>
      <family val="2"/>
      <charset val="1"/>
    </font>
    <font>
      <b/>
      <sz val="11"/>
      <color indexed="10"/>
      <name val="Arial"/>
      <family val="2"/>
      <charset val="238"/>
    </font>
    <font>
      <sz val="10"/>
      <name val="Arial"/>
      <family val="2"/>
      <charset val="1"/>
    </font>
    <font>
      <sz val="11"/>
      <name val="Arial"/>
      <family val="2"/>
      <charset val="1"/>
    </font>
    <font>
      <sz val="10"/>
      <color indexed="10"/>
      <name val="Arial"/>
      <family val="2"/>
      <charset val="1"/>
    </font>
    <font>
      <b/>
      <sz val="16"/>
      <color rgb="FF000000"/>
      <name val="Arial"/>
      <family val="2"/>
      <charset val="238"/>
    </font>
    <font>
      <b/>
      <sz val="14"/>
      <color indexed="8"/>
      <name val="Arial"/>
      <family val="2"/>
      <charset val="238"/>
    </font>
    <font>
      <b/>
      <sz val="16"/>
      <color indexed="8"/>
      <name val="Arial"/>
      <family val="2"/>
      <charset val="238"/>
    </font>
    <font>
      <b/>
      <sz val="14"/>
      <color rgb="FF000000"/>
      <name val="Arial"/>
      <family val="2"/>
      <charset val="238"/>
    </font>
    <font>
      <b/>
      <sz val="12"/>
      <color rgb="FF000000"/>
      <name val="Arial"/>
      <family val="2"/>
      <charset val="238"/>
    </font>
    <font>
      <b/>
      <sz val="11"/>
      <color rgb="FF000000"/>
      <name val="Arial"/>
      <family val="2"/>
      <charset val="238"/>
    </font>
    <font>
      <sz val="11"/>
      <color rgb="FFFF0000"/>
      <name val="Arial"/>
      <family val="2"/>
    </font>
    <font>
      <sz val="11"/>
      <color rgb="FFC00000"/>
      <name val="Arial"/>
      <family val="2"/>
      <charset val="238"/>
    </font>
    <font>
      <sz val="12"/>
      <name val="Calibri"/>
      <family val="2"/>
      <charset val="238"/>
      <scheme val="minor"/>
    </font>
    <font>
      <b/>
      <i/>
      <sz val="11"/>
      <color theme="1"/>
      <name val="Arial"/>
      <family val="2"/>
      <charset val="238"/>
    </font>
    <font>
      <b/>
      <i/>
      <sz val="11"/>
      <color rgb="FFFF0000"/>
      <name val="Arial"/>
      <family val="2"/>
      <charset val="238"/>
    </font>
    <font>
      <b/>
      <sz val="11"/>
      <name val="Calibri"/>
      <family val="2"/>
      <charset val="23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0">
    <xf numFmtId="0" fontId="0" fillId="0" borderId="0"/>
    <xf numFmtId="43" fontId="1" fillId="0" borderId="0" applyFont="0" applyFill="0" applyBorder="0" applyAlignment="0" applyProtection="0"/>
    <xf numFmtId="0" fontId="4" fillId="0" borderId="0"/>
    <xf numFmtId="4" fontId="5" fillId="0" borderId="0"/>
    <xf numFmtId="0" fontId="2" fillId="0" borderId="0"/>
    <xf numFmtId="0" fontId="8"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0" fillId="0" borderId="0"/>
    <xf numFmtId="0" fontId="2" fillId="0" borderId="0"/>
    <xf numFmtId="0" fontId="2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0" fillId="0" borderId="0"/>
    <xf numFmtId="0" fontId="2" fillId="0" borderId="0"/>
  </cellStyleXfs>
  <cellXfs count="421">
    <xf numFmtId="0" fontId="0" fillId="0" borderId="0" xfId="0"/>
    <xf numFmtId="49" fontId="3" fillId="0" borderId="0" xfId="0" applyNumberFormat="1" applyFont="1" applyFill="1" applyAlignment="1">
      <alignment horizontal="left"/>
    </xf>
    <xf numFmtId="0" fontId="3" fillId="0" borderId="0" xfId="0" applyFont="1" applyFill="1" applyAlignment="1">
      <alignment horizontal="center"/>
    </xf>
    <xf numFmtId="4" fontId="3" fillId="0" borderId="0" xfId="0" applyNumberFormat="1" applyFont="1" applyFill="1" applyAlignment="1">
      <alignment horizontal="center"/>
    </xf>
    <xf numFmtId="4" fontId="6" fillId="0" borderId="0" xfId="1" applyNumberFormat="1"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3" fillId="0" borderId="0" xfId="0" applyFont="1" applyFill="1"/>
    <xf numFmtId="49" fontId="3" fillId="0" borderId="0" xfId="0" applyNumberFormat="1" applyFont="1" applyFill="1"/>
    <xf numFmtId="0" fontId="3" fillId="0" borderId="0" xfId="0" applyFont="1" applyFill="1" applyAlignment="1">
      <alignment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shrinkToFit="1"/>
    </xf>
    <xf numFmtId="4" fontId="6" fillId="0" borderId="1" xfId="0" applyNumberFormat="1" applyFont="1" applyFill="1" applyBorder="1" applyAlignment="1">
      <alignment horizontal="center" vertical="center"/>
    </xf>
    <xf numFmtId="4" fontId="6" fillId="0" borderId="1" xfId="1" applyNumberFormat="1" applyFont="1" applyFill="1" applyBorder="1" applyAlignment="1">
      <alignment horizontal="center" vertical="center"/>
    </xf>
    <xf numFmtId="0" fontId="3" fillId="0" borderId="0" xfId="0" applyNumberFormat="1" applyFont="1" applyFill="1"/>
    <xf numFmtId="49" fontId="7" fillId="0" borderId="0" xfId="5" applyNumberFormat="1" applyFont="1" applyFill="1" applyBorder="1"/>
    <xf numFmtId="0" fontId="7" fillId="0" borderId="0" xfId="5" applyFont="1" applyFill="1" applyBorder="1" applyAlignment="1">
      <alignment wrapText="1"/>
    </xf>
    <xf numFmtId="0" fontId="7" fillId="0" borderId="0" xfId="5" applyFont="1" applyFill="1" applyBorder="1" applyAlignment="1">
      <alignment horizontal="center"/>
    </xf>
    <xf numFmtId="4" fontId="7" fillId="0" borderId="0" xfId="5" applyNumberFormat="1" applyFont="1" applyFill="1" applyBorder="1" applyAlignment="1">
      <alignment horizontal="center"/>
    </xf>
    <xf numFmtId="43" fontId="9" fillId="0" borderId="0" xfId="1" applyFont="1" applyFill="1" applyBorder="1" applyAlignment="1" applyProtection="1">
      <alignment horizontal="center" vertical="center" wrapText="1"/>
    </xf>
    <xf numFmtId="2" fontId="7" fillId="0" borderId="0" xfId="0" applyNumberFormat="1" applyFont="1" applyAlignment="1">
      <alignment horizontal="right"/>
    </xf>
    <xf numFmtId="49"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shrinkToFit="1"/>
    </xf>
    <xf numFmtId="4" fontId="6" fillId="0" borderId="0" xfId="0" applyNumberFormat="1" applyFont="1" applyFill="1" applyBorder="1" applyAlignment="1">
      <alignment horizontal="center" vertical="center"/>
    </xf>
    <xf numFmtId="4" fontId="6" fillId="0" borderId="0" xfId="1" applyNumberFormat="1" applyFont="1" applyFill="1" applyBorder="1" applyAlignment="1">
      <alignment horizontal="center" vertical="center"/>
    </xf>
    <xf numFmtId="0" fontId="10" fillId="0" borderId="0" xfId="0" applyFont="1" applyFill="1" applyBorder="1" applyAlignment="1">
      <alignment horizontal="left" vertical="top" wrapText="1" shrinkToFit="1"/>
    </xf>
    <xf numFmtId="0" fontId="7" fillId="0" borderId="0" xfId="0" applyFont="1" applyAlignment="1">
      <alignment horizontal="right"/>
    </xf>
    <xf numFmtId="0" fontId="7" fillId="0" borderId="0" xfId="0" applyFont="1" applyAlignment="1">
      <alignment horizontal="right" vertical="top"/>
    </xf>
    <xf numFmtId="49" fontId="10" fillId="2" borderId="3" xfId="0" applyNumberFormat="1" applyFont="1" applyFill="1" applyBorder="1" applyAlignment="1">
      <alignment horizontal="left"/>
    </xf>
    <xf numFmtId="0" fontId="10" fillId="2" borderId="4" xfId="0" applyFont="1" applyFill="1" applyBorder="1" applyAlignment="1">
      <alignment horizontal="left" wrapText="1"/>
    </xf>
    <xf numFmtId="0" fontId="10" fillId="2" borderId="4" xfId="0" applyFont="1" applyFill="1" applyBorder="1" applyAlignment="1">
      <alignment horizontal="center"/>
    </xf>
    <xf numFmtId="4" fontId="10" fillId="2" borderId="4" xfId="0" applyNumberFormat="1" applyFont="1" applyFill="1" applyBorder="1" applyAlignment="1">
      <alignment horizontal="center"/>
    </xf>
    <xf numFmtId="4" fontId="10" fillId="2" borderId="5" xfId="1" applyNumberFormat="1" applyFont="1" applyFill="1" applyBorder="1" applyAlignment="1">
      <alignment horizontal="right"/>
    </xf>
    <xf numFmtId="0" fontId="7" fillId="0" borderId="0" xfId="0" applyFont="1" applyFill="1" applyAlignment="1">
      <alignment horizontal="left" vertical="top"/>
    </xf>
    <xf numFmtId="0" fontId="7" fillId="0" borderId="0" xfId="0" applyFont="1" applyFill="1" applyAlignment="1">
      <alignment horizontal="left"/>
    </xf>
    <xf numFmtId="0" fontId="7" fillId="0" borderId="0" xfId="0" applyFont="1" applyFill="1" applyAlignment="1">
      <alignment horizontal="left" wrapText="1"/>
    </xf>
    <xf numFmtId="0" fontId="0" fillId="0" borderId="0" xfId="0" applyAlignment="1">
      <alignment horizontal="left" vertical="top"/>
    </xf>
    <xf numFmtId="0" fontId="12" fillId="0" borderId="0" xfId="0" applyFont="1" applyFill="1" applyAlignment="1">
      <alignment horizontal="left"/>
    </xf>
    <xf numFmtId="4" fontId="7" fillId="0" borderId="0" xfId="0" applyNumberFormat="1" applyFont="1" applyFill="1" applyBorder="1" applyAlignment="1"/>
    <xf numFmtId="43" fontId="10" fillId="0" borderId="0" xfId="1" applyNumberFormat="1" applyFont="1" applyFill="1" applyBorder="1" applyAlignment="1"/>
    <xf numFmtId="0" fontId="2" fillId="0" borderId="0" xfId="0" applyFont="1" applyFill="1" applyAlignment="1">
      <alignment horizontal="left"/>
    </xf>
    <xf numFmtId="0" fontId="7" fillId="0" borderId="0" xfId="0" applyFont="1" applyFill="1" applyAlignment="1">
      <alignment horizontal="left" vertical="top" wrapText="1"/>
    </xf>
    <xf numFmtId="4" fontId="7" fillId="0" borderId="0" xfId="0" applyNumberFormat="1" applyFont="1" applyFill="1" applyAlignment="1"/>
    <xf numFmtId="49" fontId="7" fillId="0" borderId="0" xfId="0" applyNumberFormat="1" applyFont="1" applyFill="1" applyAlignment="1">
      <alignment horizontal="left"/>
    </xf>
    <xf numFmtId="0" fontId="9" fillId="2" borderId="3" xfId="0" applyFont="1" applyFill="1" applyBorder="1" applyAlignment="1">
      <alignment horizontal="left" wrapText="1"/>
    </xf>
    <xf numFmtId="0" fontId="7" fillId="2" borderId="4" xfId="0" applyFont="1" applyFill="1" applyBorder="1" applyAlignment="1">
      <alignment horizontal="left"/>
    </xf>
    <xf numFmtId="4" fontId="7" fillId="2" borderId="4" xfId="0" applyNumberFormat="1" applyFont="1" applyFill="1" applyBorder="1" applyAlignment="1"/>
    <xf numFmtId="2" fontId="10" fillId="0" borderId="0" xfId="0" applyNumberFormat="1" applyFont="1" applyFill="1" applyAlignment="1">
      <alignment horizontal="left" vertical="top"/>
    </xf>
    <xf numFmtId="0" fontId="7" fillId="0" borderId="0" xfId="0" applyFont="1" applyFill="1" applyBorder="1" applyAlignment="1">
      <alignment horizontal="right"/>
    </xf>
    <xf numFmtId="2" fontId="7" fillId="0" borderId="0" xfId="0" applyNumberFormat="1" applyFont="1" applyFill="1" applyAlignment="1">
      <alignment horizontal="left" vertical="top" wrapText="1"/>
    </xf>
    <xf numFmtId="0" fontId="13" fillId="0" borderId="0" xfId="0" applyFont="1" applyAlignment="1">
      <alignment horizontal="right"/>
    </xf>
    <xf numFmtId="0" fontId="13" fillId="0" borderId="0" xfId="0" applyFont="1" applyAlignment="1"/>
    <xf numFmtId="49" fontId="7" fillId="0" borderId="0" xfId="0" applyNumberFormat="1" applyFont="1" applyFill="1" applyAlignment="1">
      <alignment horizontal="left" vertical="top"/>
    </xf>
    <xf numFmtId="4" fontId="10" fillId="0" borderId="0" xfId="1" applyNumberFormat="1" applyFont="1" applyFill="1" applyBorder="1" applyAlignment="1"/>
    <xf numFmtId="49" fontId="10" fillId="0" borderId="0" xfId="0" applyNumberFormat="1" applyFont="1" applyFill="1" applyAlignment="1">
      <alignment horizontal="right" vertical="top"/>
    </xf>
    <xf numFmtId="0" fontId="9" fillId="0" borderId="2" xfId="0" applyFont="1" applyFill="1" applyBorder="1" applyAlignment="1">
      <alignment horizontal="left" vertical="top"/>
    </xf>
    <xf numFmtId="0" fontId="9" fillId="0" borderId="6" xfId="0" applyFont="1" applyFill="1" applyBorder="1" applyAlignment="1">
      <alignment horizontal="right"/>
    </xf>
    <xf numFmtId="4" fontId="9" fillId="0" borderId="6" xfId="0" applyNumberFormat="1" applyFont="1" applyFill="1" applyBorder="1" applyAlignment="1"/>
    <xf numFmtId="4" fontId="10" fillId="0" borderId="1" xfId="1" applyNumberFormat="1" applyFont="1" applyFill="1" applyBorder="1" applyAlignment="1"/>
    <xf numFmtId="0" fontId="9" fillId="0" borderId="6" xfId="0" applyFont="1" applyFill="1" applyBorder="1" applyAlignment="1">
      <alignment horizontal="left" vertical="top"/>
    </xf>
    <xf numFmtId="0" fontId="3" fillId="0" borderId="0" xfId="0" applyFont="1" applyAlignment="1">
      <alignment horizontal="left" vertical="top"/>
    </xf>
    <xf numFmtId="0" fontId="7" fillId="0" borderId="0" xfId="0" applyFont="1" applyAlignment="1">
      <alignment horizontal="left" vertical="top" wrapText="1"/>
    </xf>
    <xf numFmtId="2" fontId="7" fillId="0" borderId="0" xfId="0" applyNumberFormat="1" applyFont="1" applyAlignment="1"/>
    <xf numFmtId="0" fontId="9" fillId="0" borderId="2" xfId="0" applyFont="1" applyFill="1" applyBorder="1" applyAlignment="1">
      <alignment horizontal="left" vertical="top"/>
    </xf>
    <xf numFmtId="0" fontId="9" fillId="0" borderId="6" xfId="0" applyFont="1" applyFill="1" applyBorder="1" applyAlignment="1">
      <alignment horizontal="left" vertical="top"/>
    </xf>
    <xf numFmtId="0" fontId="9" fillId="0" borderId="2" xfId="0" applyFont="1" applyFill="1" applyBorder="1" applyAlignment="1">
      <alignment horizontal="left" vertical="top"/>
    </xf>
    <xf numFmtId="0" fontId="9" fillId="0" borderId="0" xfId="0" applyFont="1" applyFill="1" applyBorder="1" applyAlignment="1">
      <alignment horizontal="left" vertical="top"/>
    </xf>
    <xf numFmtId="164" fontId="9" fillId="0" borderId="0" xfId="1" applyNumberFormat="1" applyFont="1" applyFill="1" applyBorder="1" applyAlignment="1"/>
    <xf numFmtId="0" fontId="16" fillId="0" borderId="0" xfId="0" applyFont="1" applyFill="1" applyAlignment="1">
      <alignment horizontal="left" wrapText="1"/>
    </xf>
    <xf numFmtId="4" fontId="16" fillId="0" borderId="0" xfId="0" applyNumberFormat="1" applyFont="1" applyFill="1" applyBorder="1" applyAlignment="1"/>
    <xf numFmtId="43" fontId="17" fillId="0" borderId="0" xfId="1" applyNumberFormat="1" applyFont="1" applyFill="1" applyBorder="1" applyAlignment="1"/>
    <xf numFmtId="0" fontId="11" fillId="0" borderId="0" xfId="0" applyFont="1" applyFill="1" applyAlignment="1">
      <alignment horizontal="left"/>
    </xf>
    <xf numFmtId="0" fontId="0" fillId="0" borderId="0" xfId="0" applyAlignment="1">
      <alignment horizontal="left" vertical="top" wrapText="1"/>
    </xf>
    <xf numFmtId="0" fontId="13" fillId="0" borderId="0" xfId="0" applyFont="1" applyAlignment="1">
      <alignment wrapText="1"/>
    </xf>
    <xf numFmtId="43" fontId="14" fillId="0" borderId="0" xfId="1" applyFont="1" applyAlignment="1">
      <alignment wrapText="1"/>
    </xf>
    <xf numFmtId="49" fontId="16" fillId="0" borderId="0" xfId="0" applyNumberFormat="1" applyFont="1" applyFill="1" applyAlignment="1">
      <alignment horizontal="left" vertical="top"/>
    </xf>
    <xf numFmtId="0" fontId="10" fillId="0" borderId="0" xfId="0" applyFont="1" applyFill="1" applyAlignment="1">
      <alignment wrapText="1"/>
    </xf>
    <xf numFmtId="0" fontId="10" fillId="0" borderId="0" xfId="7" applyFont="1" applyAlignment="1">
      <alignment horizontal="justify" wrapText="1"/>
    </xf>
    <xf numFmtId="0" fontId="7" fillId="0" borderId="0" xfId="7" applyFont="1" applyAlignment="1">
      <alignment horizontal="center"/>
    </xf>
    <xf numFmtId="4" fontId="7" fillId="0" borderId="0" xfId="8" applyNumberFormat="1" applyFont="1" applyAlignment="1"/>
    <xf numFmtId="165" fontId="7" fillId="0" borderId="0" xfId="9" applyNumberFormat="1" applyFont="1"/>
    <xf numFmtId="0" fontId="7" fillId="0" borderId="0" xfId="7" applyFont="1"/>
    <xf numFmtId="0" fontId="7" fillId="0" borderId="0" xfId="7" applyFont="1" applyAlignment="1">
      <alignment horizontal="justify" wrapText="1"/>
    </xf>
    <xf numFmtId="0" fontId="18" fillId="0" borderId="0" xfId="7" applyFont="1" applyAlignment="1">
      <alignment horizontal="justify" wrapText="1"/>
    </xf>
    <xf numFmtId="4" fontId="18" fillId="0" borderId="0" xfId="8" applyNumberFormat="1" applyFont="1" applyAlignment="1"/>
    <xf numFmtId="165" fontId="18" fillId="0" borderId="0" xfId="9" applyNumberFormat="1" applyFont="1"/>
    <xf numFmtId="0" fontId="19" fillId="0" borderId="0" xfId="7" applyFont="1"/>
    <xf numFmtId="165" fontId="19" fillId="0" borderId="0" xfId="9" applyNumberFormat="1" applyFont="1"/>
    <xf numFmtId="165" fontId="7" fillId="0" borderId="0" xfId="9" applyNumberFormat="1" applyFont="1" applyBorder="1"/>
    <xf numFmtId="4" fontId="7" fillId="0" borderId="0" xfId="8" applyNumberFormat="1" applyFont="1" applyAlignment="1">
      <alignment horizontal="center"/>
    </xf>
    <xf numFmtId="0" fontId="10" fillId="0" borderId="0" xfId="7" applyFont="1" applyAlignment="1">
      <alignment horizontal="justify" vertical="top" wrapText="1"/>
    </xf>
    <xf numFmtId="0" fontId="7" fillId="0" borderId="0" xfId="11" applyFont="1"/>
    <xf numFmtId="0" fontId="7" fillId="0" borderId="0" xfId="10" applyFont="1" applyFill="1" applyBorder="1" applyAlignment="1">
      <alignment horizontal="right" vertical="top"/>
    </xf>
    <xf numFmtId="0" fontId="7" fillId="0" borderId="0" xfId="10" applyFont="1" applyFill="1" applyAlignment="1">
      <alignment horizontal="justify" vertical="top"/>
    </xf>
    <xf numFmtId="16" fontId="10" fillId="0" borderId="0" xfId="12" applyNumberFormat="1" applyFont="1" applyFill="1" applyAlignment="1">
      <alignment horizontal="right" vertical="top"/>
    </xf>
    <xf numFmtId="0" fontId="7" fillId="0" borderId="0" xfId="12" quotePrefix="1" applyFont="1" applyFill="1" applyAlignment="1">
      <alignment horizontal="justify" vertical="top" wrapText="1"/>
    </xf>
    <xf numFmtId="4" fontId="7" fillId="0" borderId="0" xfId="10" applyNumberFormat="1" applyFont="1" applyFill="1" applyAlignment="1">
      <alignment horizontal="right" vertical="center"/>
    </xf>
    <xf numFmtId="4" fontId="7" fillId="0" borderId="0" xfId="10" applyNumberFormat="1" applyFont="1" applyFill="1"/>
    <xf numFmtId="0" fontId="7" fillId="0" borderId="0" xfId="10" applyFont="1" applyFill="1" applyAlignment="1">
      <alignment horizontal="right"/>
    </xf>
    <xf numFmtId="4" fontId="7" fillId="0" borderId="0" xfId="14" applyNumberFormat="1" applyFont="1" applyAlignment="1">
      <alignment horizontal="right"/>
    </xf>
    <xf numFmtId="165" fontId="7" fillId="0" borderId="0" xfId="15" applyNumberFormat="1" applyFont="1"/>
    <xf numFmtId="0" fontId="7" fillId="0" borderId="0" xfId="13" applyFont="1" applyAlignment="1">
      <alignment horizontal="justify" vertical="top" wrapText="1"/>
    </xf>
    <xf numFmtId="4" fontId="7" fillId="0" borderId="0" xfId="1" applyNumberFormat="1" applyFont="1" applyAlignment="1"/>
    <xf numFmtId="165" fontId="7" fillId="0" borderId="0" xfId="6" applyNumberFormat="1" applyFont="1"/>
    <xf numFmtId="0" fontId="7" fillId="0" borderId="0" xfId="0" applyFont="1"/>
    <xf numFmtId="0" fontId="7" fillId="0" borderId="0" xfId="7" applyFont="1" applyAlignment="1">
      <alignment horizontal="justify"/>
    </xf>
    <xf numFmtId="0" fontId="1" fillId="0" borderId="0" xfId="0" applyFont="1"/>
    <xf numFmtId="0" fontId="13" fillId="0" borderId="0" xfId="0" applyFont="1"/>
    <xf numFmtId="0" fontId="13" fillId="0" borderId="0" xfId="0" applyFont="1" applyAlignment="1">
      <alignment horizontal="left"/>
    </xf>
    <xf numFmtId="0" fontId="7" fillId="0" borderId="0" xfId="0" applyFont="1" applyFill="1" applyAlignment="1">
      <alignment horizontal="left" wrapText="1"/>
    </xf>
    <xf numFmtId="4" fontId="7" fillId="0" borderId="0" xfId="0" applyNumberFormat="1" applyFont="1" applyFill="1" applyAlignment="1">
      <alignment horizontal="left" wrapText="1"/>
    </xf>
    <xf numFmtId="165" fontId="7" fillId="0" borderId="0" xfId="0" applyNumberFormat="1" applyFont="1" applyFill="1" applyAlignment="1" applyProtection="1">
      <alignment horizontal="left" wrapText="1"/>
      <protection locked="0"/>
    </xf>
    <xf numFmtId="0" fontId="13" fillId="0" borderId="0" xfId="0" applyFont="1" applyFill="1" applyAlignment="1">
      <alignment wrapText="1"/>
    </xf>
    <xf numFmtId="0" fontId="7" fillId="0" borderId="0" xfId="0" applyFont="1" applyFill="1" applyAlignment="1">
      <alignment horizontal="left" wrapText="1"/>
    </xf>
    <xf numFmtId="0" fontId="9" fillId="0" borderId="2" xfId="0" applyFont="1" applyFill="1" applyBorder="1" applyAlignment="1">
      <alignment horizontal="left" vertical="top"/>
    </xf>
    <xf numFmtId="0" fontId="9" fillId="0" borderId="6" xfId="0" applyFont="1" applyFill="1" applyBorder="1" applyAlignment="1">
      <alignment horizontal="left" vertical="top"/>
    </xf>
    <xf numFmtId="0" fontId="7" fillId="0" borderId="0" xfId="12" quotePrefix="1" applyFont="1" applyFill="1" applyAlignment="1">
      <alignment horizontal="left" vertical="top" wrapText="1"/>
    </xf>
    <xf numFmtId="43" fontId="10" fillId="0" borderId="0" xfId="1" applyFont="1" applyAlignment="1">
      <alignment wrapText="1"/>
    </xf>
    <xf numFmtId="4" fontId="7" fillId="0" borderId="0" xfId="8" applyNumberFormat="1" applyFont="1" applyFill="1" applyAlignment="1"/>
    <xf numFmtId="165" fontId="7" fillId="0" borderId="0" xfId="9" applyNumberFormat="1" applyFont="1" applyFill="1"/>
    <xf numFmtId="0" fontId="7" fillId="0" borderId="0" xfId="7" applyFont="1" applyFill="1" applyAlignment="1">
      <alignment horizontal="justify" wrapText="1"/>
    </xf>
    <xf numFmtId="43" fontId="7" fillId="0" borderId="0" xfId="1" applyFont="1" applyAlignment="1">
      <alignment wrapText="1"/>
    </xf>
    <xf numFmtId="0" fontId="7" fillId="0" borderId="0" xfId="7" applyFont="1" applyFill="1" applyAlignment="1">
      <alignment horizontal="left" vertical="top" wrapText="1"/>
    </xf>
    <xf numFmtId="0" fontId="7" fillId="0" borderId="0" xfId="7" applyFont="1" applyAlignment="1">
      <alignment horizontal="left" vertical="top" wrapText="1"/>
    </xf>
    <xf numFmtId="0" fontId="10" fillId="0" borderId="0" xfId="7" applyFont="1" applyAlignment="1">
      <alignment horizontal="left" vertical="top" wrapText="1"/>
    </xf>
    <xf numFmtId="0" fontId="10" fillId="0" borderId="0" xfId="10" applyFont="1" applyFill="1"/>
    <xf numFmtId="0" fontId="7" fillId="0" borderId="0" xfId="7" applyFont="1" applyAlignment="1">
      <alignment horizontal="justify" vertical="top"/>
    </xf>
    <xf numFmtId="0" fontId="7" fillId="0" borderId="0" xfId="0" applyFont="1" applyAlignment="1">
      <alignment horizontal="justify" vertical="top" wrapText="1"/>
    </xf>
    <xf numFmtId="0" fontId="7" fillId="0" borderId="0" xfId="10" applyFont="1" applyFill="1" applyAlignment="1">
      <alignment horizontal="left" wrapText="1"/>
    </xf>
    <xf numFmtId="0" fontId="9" fillId="0" borderId="2" xfId="0" applyFont="1" applyFill="1" applyBorder="1" applyAlignment="1">
      <alignment horizontal="left" wrapText="1"/>
    </xf>
    <xf numFmtId="0" fontId="7" fillId="0" borderId="6" xfId="0" applyFont="1" applyFill="1" applyBorder="1" applyAlignment="1">
      <alignment horizontal="left"/>
    </xf>
    <xf numFmtId="4" fontId="7" fillId="0" borderId="6" xfId="0" applyNumberFormat="1" applyFont="1" applyFill="1" applyBorder="1" applyAlignment="1"/>
    <xf numFmtId="4" fontId="7" fillId="0" borderId="0" xfId="10" applyNumberFormat="1" applyFont="1" applyFill="1" applyAlignment="1"/>
    <xf numFmtId="0" fontId="9" fillId="2" borderId="3" xfId="0" applyFont="1" applyFill="1" applyBorder="1" applyAlignment="1">
      <alignment horizontal="left" wrapText="1"/>
    </xf>
    <xf numFmtId="0" fontId="10" fillId="0" borderId="0" xfId="10" applyFont="1" applyFill="1" applyAlignment="1"/>
    <xf numFmtId="0" fontId="7" fillId="0" borderId="0" xfId="10" applyFont="1" applyFill="1" applyAlignment="1">
      <alignment horizontal="left" vertical="top" wrapText="1"/>
    </xf>
    <xf numFmtId="4" fontId="7" fillId="0" borderId="0" xfId="10" applyNumberFormat="1" applyFont="1" applyFill="1" applyAlignment="1">
      <alignment vertical="center"/>
    </xf>
    <xf numFmtId="165" fontId="10" fillId="0" borderId="0" xfId="10" applyNumberFormat="1" applyFont="1" applyFill="1" applyAlignment="1">
      <alignment horizontal="right" vertical="center"/>
    </xf>
    <xf numFmtId="165" fontId="10" fillId="0" borderId="0" xfId="10" applyNumberFormat="1" applyFont="1" applyFill="1" applyBorder="1"/>
    <xf numFmtId="0" fontId="7" fillId="0" borderId="0" xfId="0" applyFont="1" applyFill="1" applyAlignment="1">
      <alignment horizontal="left" wrapText="1"/>
    </xf>
    <xf numFmtId="0" fontId="9" fillId="2" borderId="3" xfId="0" applyFont="1" applyFill="1" applyBorder="1" applyAlignment="1">
      <alignment horizontal="left" wrapText="1"/>
    </xf>
    <xf numFmtId="49" fontId="10" fillId="0" borderId="0" xfId="0" applyNumberFormat="1" applyFont="1" applyFill="1" applyBorder="1" applyAlignment="1">
      <alignment horizontal="left" vertical="top"/>
    </xf>
    <xf numFmtId="0" fontId="7" fillId="0" borderId="0" xfId="0" applyFont="1" applyFill="1" applyBorder="1" applyAlignment="1">
      <alignment horizontal="right" vertical="top"/>
    </xf>
    <xf numFmtId="43" fontId="10" fillId="0" borderId="0" xfId="1" applyFont="1" applyFill="1" applyBorder="1" applyAlignment="1">
      <alignment horizontal="right"/>
    </xf>
    <xf numFmtId="0" fontId="7" fillId="0" borderId="0" xfId="0" applyFont="1" applyAlignment="1">
      <alignment horizontal="left" vertical="top"/>
    </xf>
    <xf numFmtId="0" fontId="7" fillId="0" borderId="0" xfId="0" applyFont="1" applyFill="1" applyAlignment="1">
      <alignment horizontal="left" wrapText="1"/>
    </xf>
    <xf numFmtId="0" fontId="7" fillId="0" borderId="0" xfId="13" applyFont="1" applyFill="1" applyAlignment="1">
      <alignment horizontal="left" vertical="top" wrapText="1"/>
    </xf>
    <xf numFmtId="0" fontId="7" fillId="0" borderId="0" xfId="0" applyFont="1" applyFill="1" applyAlignment="1">
      <alignment wrapText="1"/>
    </xf>
    <xf numFmtId="0" fontId="7" fillId="0" borderId="0" xfId="0" applyFont="1" applyFill="1" applyAlignment="1">
      <alignment vertical="top" wrapText="1"/>
    </xf>
    <xf numFmtId="0" fontId="7" fillId="0" borderId="0" xfId="7" applyFont="1" applyFill="1" applyAlignment="1">
      <alignment horizontal="justify" vertical="top"/>
    </xf>
    <xf numFmtId="44" fontId="10" fillId="0" borderId="0" xfId="0" applyNumberFormat="1" applyFont="1" applyAlignment="1"/>
    <xf numFmtId="0" fontId="21" fillId="0" borderId="0" xfId="0" applyFont="1" applyFill="1" applyAlignment="1">
      <alignment horizontal="left"/>
    </xf>
    <xf numFmtId="4" fontId="21" fillId="0" borderId="0" xfId="0" applyNumberFormat="1" applyFont="1" applyFill="1" applyBorder="1" applyAlignment="1"/>
    <xf numFmtId="43" fontId="22" fillId="0" borderId="0" xfId="1" applyNumberFormat="1" applyFont="1" applyFill="1" applyBorder="1" applyAlignment="1"/>
    <xf numFmtId="0" fontId="23" fillId="0" borderId="0" xfId="0" applyFont="1" applyFill="1" applyAlignment="1">
      <alignment horizontal="left"/>
    </xf>
    <xf numFmtId="0" fontId="21" fillId="0" borderId="0" xfId="0" applyFont="1" applyFill="1" applyAlignment="1">
      <alignment horizontal="left" wrapText="1"/>
    </xf>
    <xf numFmtId="0" fontId="21" fillId="0" borderId="0" xfId="0" applyFont="1" applyFill="1" applyAlignment="1">
      <alignment horizontal="right"/>
    </xf>
    <xf numFmtId="16" fontId="17" fillId="0" borderId="0" xfId="12" applyNumberFormat="1" applyFont="1" applyFill="1" applyAlignment="1">
      <alignment horizontal="right" vertical="top"/>
    </xf>
    <xf numFmtId="0" fontId="16" fillId="0" borderId="0" xfId="12" quotePrefix="1" applyFont="1" applyFill="1" applyAlignment="1">
      <alignment horizontal="justify" vertical="top" wrapText="1"/>
    </xf>
    <xf numFmtId="0" fontId="16" fillId="0" borderId="0" xfId="7" applyFont="1" applyAlignment="1">
      <alignment horizontal="center"/>
    </xf>
    <xf numFmtId="4" fontId="16" fillId="0" borderId="0" xfId="8" applyNumberFormat="1" applyFont="1" applyAlignment="1"/>
    <xf numFmtId="0" fontId="16" fillId="0" borderId="0" xfId="0" applyFont="1"/>
    <xf numFmtId="167" fontId="16" fillId="0" borderId="0" xfId="16" applyNumberFormat="1" applyFont="1" applyFill="1" applyAlignment="1">
      <alignment horizontal="right" vertical="top"/>
    </xf>
    <xf numFmtId="0" fontId="17" fillId="0" borderId="0" xfId="11" applyFont="1"/>
    <xf numFmtId="0" fontId="16" fillId="0" borderId="0" xfId="0" applyFont="1" applyAlignment="1">
      <alignment horizontal="left" vertical="top"/>
    </xf>
    <xf numFmtId="0" fontId="9" fillId="2" borderId="3" xfId="0" applyFont="1" applyFill="1" applyBorder="1" applyAlignment="1">
      <alignment horizontal="left" wrapText="1"/>
    </xf>
    <xf numFmtId="0" fontId="7" fillId="0" borderId="0" xfId="0" applyFont="1" applyFill="1" applyAlignment="1">
      <alignment horizontal="right"/>
    </xf>
    <xf numFmtId="4" fontId="7" fillId="0" borderId="0" xfId="0" applyNumberFormat="1" applyFont="1" applyFill="1" applyBorder="1" applyAlignment="1">
      <alignment horizontal="right"/>
    </xf>
    <xf numFmtId="43" fontId="10" fillId="0" borderId="0" xfId="1" applyNumberFormat="1" applyFont="1" applyFill="1" applyBorder="1" applyAlignment="1">
      <alignment horizontal="center" vertical="center"/>
    </xf>
    <xf numFmtId="0" fontId="9" fillId="2" borderId="3" xfId="0" applyFont="1" applyFill="1" applyBorder="1" applyAlignment="1">
      <alignment horizontal="left" wrapText="1"/>
    </xf>
    <xf numFmtId="0" fontId="13"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10" applyFont="1" applyFill="1" applyAlignment="1">
      <alignment horizontal="justify" vertical="top" wrapText="1"/>
    </xf>
    <xf numFmtId="0" fontId="7" fillId="0" borderId="0" xfId="10" applyFont="1" applyAlignment="1">
      <alignment vertical="top" wrapText="1"/>
    </xf>
    <xf numFmtId="49" fontId="9" fillId="0" borderId="0" xfId="0" applyNumberFormat="1" applyFont="1" applyFill="1" applyBorder="1" applyAlignment="1">
      <alignment horizontal="left" vertical="top" wrapText="1"/>
    </xf>
    <xf numFmtId="2" fontId="10" fillId="0" borderId="0" xfId="10" applyNumberFormat="1" applyFont="1" applyFill="1" applyAlignment="1">
      <alignment horizontal="right" vertical="center"/>
    </xf>
    <xf numFmtId="0" fontId="7" fillId="0" borderId="0" xfId="10" applyFont="1" applyFill="1" applyAlignment="1">
      <alignment vertical="top" wrapText="1"/>
    </xf>
    <xf numFmtId="0" fontId="7" fillId="0" borderId="0" xfId="19" applyFont="1" applyFill="1" applyAlignment="1">
      <alignment horizontal="justify" wrapText="1"/>
    </xf>
    <xf numFmtId="4" fontId="7" fillId="0" borderId="0" xfId="19" applyNumberFormat="1" applyFont="1" applyFill="1" applyAlignment="1">
      <alignment vertical="center"/>
    </xf>
    <xf numFmtId="0" fontId="7" fillId="0" borderId="0" xfId="19" applyFont="1" applyFill="1" applyAlignment="1">
      <alignment horizontal="left" wrapText="1"/>
    </xf>
    <xf numFmtId="4" fontId="7" fillId="0" borderId="0" xfId="19" applyNumberFormat="1" applyFont="1" applyFill="1" applyAlignment="1">
      <alignment horizontal="right"/>
    </xf>
    <xf numFmtId="43" fontId="16" fillId="0" borderId="0" xfId="1" applyFont="1" applyAlignment="1">
      <alignment wrapText="1"/>
    </xf>
    <xf numFmtId="43" fontId="10" fillId="0" borderId="0" xfId="1" applyFont="1" applyFill="1" applyBorder="1" applyAlignment="1"/>
    <xf numFmtId="0" fontId="7" fillId="0" borderId="0" xfId="0" applyFont="1" applyAlignment="1"/>
    <xf numFmtId="43" fontId="10" fillId="0" borderId="0" xfId="1" applyFont="1" applyAlignment="1"/>
    <xf numFmtId="44" fontId="10" fillId="0" borderId="0" xfId="0" applyNumberFormat="1" applyFont="1" applyAlignment="1">
      <alignment horizontal="right"/>
    </xf>
    <xf numFmtId="49" fontId="7" fillId="0" borderId="0" xfId="0" applyNumberFormat="1" applyFont="1" applyFill="1" applyAlignment="1">
      <alignment horizontal="right" vertical="top"/>
    </xf>
    <xf numFmtId="4" fontId="2" fillId="0" borderId="0" xfId="0" applyNumberFormat="1" applyFont="1" applyFill="1" applyAlignment="1"/>
    <xf numFmtId="43" fontId="24" fillId="0" borderId="0" xfId="1" applyNumberFormat="1" applyFont="1" applyFill="1" applyAlignment="1"/>
    <xf numFmtId="43" fontId="10" fillId="0" borderId="0" xfId="1" applyNumberFormat="1" applyFont="1" applyFill="1" applyAlignment="1"/>
    <xf numFmtId="43" fontId="9" fillId="0" borderId="0" xfId="1" applyNumberFormat="1" applyFont="1" applyFill="1" applyBorder="1" applyAlignment="1"/>
    <xf numFmtId="4" fontId="2" fillId="0" borderId="0" xfId="0" applyNumberFormat="1" applyFont="1" applyFill="1" applyAlignment="1">
      <alignment horizontal="right"/>
    </xf>
    <xf numFmtId="0" fontId="9" fillId="0" borderId="0" xfId="0" applyFont="1" applyFill="1" applyBorder="1" applyAlignment="1">
      <alignment horizontal="right" vertical="top"/>
    </xf>
    <xf numFmtId="0" fontId="3" fillId="0" borderId="0" xfId="0" applyFont="1" applyAlignment="1">
      <alignment horizontal="left" vertical="top" wrapText="1"/>
    </xf>
    <xf numFmtId="167" fontId="17" fillId="0" borderId="0" xfId="16" applyNumberFormat="1" applyFont="1" applyFill="1" applyAlignment="1">
      <alignment horizontal="right" vertical="top"/>
    </xf>
    <xf numFmtId="4" fontId="7" fillId="0" borderId="0" xfId="0" applyNumberFormat="1" applyFont="1" applyFill="1" applyAlignment="1">
      <alignment horizontal="right"/>
    </xf>
    <xf numFmtId="0" fontId="7" fillId="2" borderId="4" xfId="0" applyFont="1" applyFill="1" applyBorder="1" applyAlignment="1">
      <alignment horizontal="right"/>
    </xf>
    <xf numFmtId="0" fontId="10" fillId="2" borderId="4" xfId="0" applyFont="1" applyFill="1" applyBorder="1" applyAlignment="1">
      <alignment horizontal="right"/>
    </xf>
    <xf numFmtId="0" fontId="16" fillId="0" borderId="0" xfId="0" applyFont="1" applyFill="1" applyAlignment="1">
      <alignment horizontal="right"/>
    </xf>
    <xf numFmtId="0" fontId="7" fillId="0" borderId="0" xfId="7" applyFont="1" applyAlignment="1">
      <alignment horizontal="left" wrapText="1"/>
    </xf>
    <xf numFmtId="49" fontId="3" fillId="0" borderId="0" xfId="0" applyNumberFormat="1" applyFont="1" applyFill="1" applyAlignment="1">
      <alignment horizontal="right"/>
    </xf>
    <xf numFmtId="0" fontId="7" fillId="0" borderId="0" xfId="13" applyFont="1" applyFill="1" applyBorder="1" applyAlignment="1">
      <alignment horizontal="right" vertical="top"/>
    </xf>
    <xf numFmtId="0" fontId="7" fillId="0" borderId="0" xfId="7" applyFont="1" applyFill="1" applyAlignment="1">
      <alignment horizontal="right" vertical="top"/>
    </xf>
    <xf numFmtId="0" fontId="0" fillId="0" borderId="0" xfId="0" applyFont="1" applyAlignment="1">
      <alignment horizontal="right" vertical="top"/>
    </xf>
    <xf numFmtId="166" fontId="7" fillId="0" borderId="0" xfId="0" applyNumberFormat="1" applyFont="1" applyFill="1" applyBorder="1" applyAlignment="1">
      <alignment horizontal="right" vertical="top"/>
    </xf>
    <xf numFmtId="16" fontId="7" fillId="0" borderId="0" xfId="12" applyNumberFormat="1" applyFont="1" applyFill="1" applyAlignment="1">
      <alignment horizontal="right" vertical="top"/>
    </xf>
    <xf numFmtId="16" fontId="7" fillId="0" borderId="0" xfId="7" applyNumberFormat="1" applyFont="1" applyFill="1" applyAlignment="1">
      <alignment horizontal="right" vertical="top"/>
    </xf>
    <xf numFmtId="0" fontId="7" fillId="0" borderId="0" xfId="7" applyFont="1" applyAlignment="1">
      <alignment horizontal="right"/>
    </xf>
    <xf numFmtId="0" fontId="7" fillId="0" borderId="0" xfId="7" applyFont="1" applyFill="1" applyAlignment="1">
      <alignment horizontal="right"/>
    </xf>
    <xf numFmtId="0" fontId="3" fillId="0" borderId="0" xfId="0" applyFont="1" applyFill="1" applyAlignment="1">
      <alignment horizontal="right"/>
    </xf>
    <xf numFmtId="0" fontId="18" fillId="0" borderId="0" xfId="7" applyFont="1" applyAlignment="1">
      <alignment horizontal="right"/>
    </xf>
    <xf numFmtId="0" fontId="7" fillId="0" borderId="0" xfId="7" applyFont="1" applyBorder="1" applyAlignment="1">
      <alignment horizontal="right"/>
    </xf>
    <xf numFmtId="0" fontId="7" fillId="0" borderId="0" xfId="13" applyFont="1" applyAlignment="1">
      <alignment horizontal="right"/>
    </xf>
    <xf numFmtId="0" fontId="13" fillId="0" borderId="0" xfId="0" applyFont="1" applyAlignment="1">
      <alignment horizontal="right" wrapText="1"/>
    </xf>
    <xf numFmtId="0" fontId="26" fillId="0" borderId="0" xfId="0" applyFont="1" applyAlignment="1">
      <alignment horizontal="left" vertical="top" wrapText="1"/>
    </xf>
    <xf numFmtId="0" fontId="26" fillId="0" borderId="0" xfId="0" applyFont="1" applyAlignment="1">
      <alignment vertical="top" wrapText="1"/>
    </xf>
    <xf numFmtId="0" fontId="26" fillId="0" borderId="0" xfId="0" applyFont="1" applyAlignment="1">
      <alignment horizontal="left" vertical="top"/>
    </xf>
    <xf numFmtId="4" fontId="7" fillId="0" borderId="0" xfId="0" applyNumberFormat="1" applyFont="1" applyAlignment="1">
      <alignment horizontal="right"/>
    </xf>
    <xf numFmtId="4" fontId="10" fillId="0" borderId="0" xfId="0" applyNumberFormat="1" applyFont="1" applyAlignment="1">
      <alignment horizontal="center" vertical="center"/>
    </xf>
    <xf numFmtId="0" fontId="27" fillId="0" borderId="0" xfId="0" applyNumberFormat="1" applyFont="1"/>
    <xf numFmtId="0" fontId="27" fillId="0" borderId="0" xfId="0" applyFont="1" applyAlignment="1">
      <alignment horizontal="left"/>
    </xf>
    <xf numFmtId="49" fontId="27" fillId="0" borderId="0" xfId="0" applyNumberFormat="1" applyFont="1"/>
    <xf numFmtId="0" fontId="27" fillId="0" borderId="0" xfId="0" applyFont="1"/>
    <xf numFmtId="4" fontId="27" fillId="0" borderId="0" xfId="0" applyNumberFormat="1" applyFont="1" applyAlignment="1">
      <alignment horizontal="right"/>
    </xf>
    <xf numFmtId="4" fontId="27" fillId="0" borderId="0" xfId="0" applyNumberFormat="1" applyFont="1" applyProtection="1">
      <protection locked="0"/>
    </xf>
    <xf numFmtId="4" fontId="27" fillId="0" borderId="0" xfId="0" applyNumberFormat="1" applyFont="1"/>
    <xf numFmtId="0" fontId="7" fillId="0" borderId="0" xfId="0" applyFont="1" applyBorder="1" applyAlignment="1">
      <alignment wrapText="1"/>
    </xf>
    <xf numFmtId="0" fontId="7" fillId="0" borderId="0" xfId="0" applyFont="1" applyAlignment="1">
      <alignment vertical="top" wrapText="1"/>
    </xf>
    <xf numFmtId="49" fontId="10" fillId="2" borderId="3" xfId="0" applyNumberFormat="1" applyFont="1" applyFill="1" applyBorder="1" applyAlignment="1">
      <alignment horizontal="left" vertical="top"/>
    </xf>
    <xf numFmtId="0" fontId="3" fillId="0" borderId="0" xfId="0" applyFont="1" applyAlignment="1">
      <alignment horizontal="right" vertical="top"/>
    </xf>
    <xf numFmtId="0" fontId="9" fillId="0" borderId="2" xfId="0" applyFont="1" applyFill="1" applyBorder="1" applyAlignment="1">
      <alignment horizontal="left" vertical="top"/>
    </xf>
    <xf numFmtId="4" fontId="10" fillId="2" borderId="5" xfId="1" applyNumberFormat="1" applyFont="1" applyFill="1" applyBorder="1" applyAlignment="1">
      <alignment horizontal="center" vertical="center"/>
    </xf>
    <xf numFmtId="0" fontId="7" fillId="0" borderId="0" xfId="7" applyFont="1" applyFill="1" applyAlignment="1">
      <alignment horizontal="justify" vertical="top" wrapText="1"/>
    </xf>
    <xf numFmtId="0" fontId="7" fillId="0" borderId="0" xfId="0" applyFont="1" applyFill="1" applyAlignment="1">
      <alignment horizontal="left" vertical="top" wrapText="1"/>
    </xf>
    <xf numFmtId="0" fontId="28" fillId="0" borderId="0" xfId="5" applyFont="1" applyFill="1"/>
    <xf numFmtId="0" fontId="28" fillId="0" borderId="0" xfId="5" applyFont="1" applyFill="1" applyAlignment="1">
      <alignment horizontal="center" vertical="top"/>
    </xf>
    <xf numFmtId="0" fontId="30" fillId="0" borderId="0" xfId="0" applyFont="1"/>
    <xf numFmtId="0" fontId="29" fillId="0" borderId="0" xfId="0" applyFont="1" applyFill="1" applyBorder="1" applyAlignment="1">
      <alignment horizontal="center" vertical="top" wrapText="1"/>
    </xf>
    <xf numFmtId="49" fontId="29" fillId="0" borderId="0" xfId="0" applyNumberFormat="1" applyFont="1" applyFill="1" applyBorder="1" applyAlignment="1">
      <alignment horizontal="center" vertical="top" wrapText="1"/>
    </xf>
    <xf numFmtId="1" fontId="29" fillId="0" borderId="0" xfId="0" applyNumberFormat="1" applyFont="1" applyFill="1" applyBorder="1" applyAlignment="1">
      <alignment horizontal="right" vertical="top" wrapText="1"/>
    </xf>
    <xf numFmtId="4" fontId="29" fillId="0" borderId="0" xfId="0" applyNumberFormat="1" applyFont="1" applyFill="1" applyBorder="1" applyAlignment="1">
      <alignment horizontal="center" vertical="top" wrapText="1"/>
    </xf>
    <xf numFmtId="0" fontId="29" fillId="0" borderId="0" xfId="0" applyFont="1" applyFill="1" applyBorder="1" applyAlignment="1">
      <alignment horizontal="left" vertical="top" wrapText="1"/>
    </xf>
    <xf numFmtId="0" fontId="31" fillId="0" borderId="0" xfId="0" applyFont="1"/>
    <xf numFmtId="0" fontId="29" fillId="0" borderId="0" xfId="0" applyFont="1" applyFill="1" applyAlignment="1">
      <alignment horizontal="center" vertical="top"/>
    </xf>
    <xf numFmtId="49" fontId="29" fillId="0" borderId="0" xfId="0" applyNumberFormat="1" applyFont="1" applyFill="1" applyAlignment="1">
      <alignment vertical="top" wrapText="1"/>
    </xf>
    <xf numFmtId="2" fontId="29" fillId="0" borderId="0" xfId="0" applyNumberFormat="1" applyFont="1" applyFill="1" applyAlignment="1">
      <alignment horizontal="right" vertical="top"/>
    </xf>
    <xf numFmtId="4" fontId="29" fillId="0" borderId="0" xfId="0" applyNumberFormat="1" applyFont="1" applyFill="1" applyAlignment="1">
      <alignment horizontal="right" vertical="top"/>
    </xf>
    <xf numFmtId="4" fontId="29" fillId="0" borderId="0" xfId="0" applyNumberFormat="1" applyFont="1" applyAlignment="1">
      <alignment horizontal="right" vertical="top"/>
    </xf>
    <xf numFmtId="0" fontId="10" fillId="0" borderId="0" xfId="0" applyFont="1" applyFill="1"/>
    <xf numFmtId="0" fontId="32" fillId="0" borderId="0" xfId="0" applyFont="1" applyAlignment="1">
      <alignment horizontal="center" vertical="top"/>
    </xf>
    <xf numFmtId="49" fontId="32" fillId="0" borderId="0" xfId="0" applyNumberFormat="1" applyFont="1" applyAlignment="1">
      <alignment vertical="top" wrapText="1"/>
    </xf>
    <xf numFmtId="2" fontId="32" fillId="0" borderId="0" xfId="0" applyNumberFormat="1" applyFont="1" applyAlignment="1">
      <alignment horizontal="right" vertical="top"/>
    </xf>
    <xf numFmtId="4" fontId="32" fillId="0" borderId="0" xfId="0" applyNumberFormat="1" applyFont="1" applyAlignment="1">
      <alignment horizontal="right" vertical="top"/>
    </xf>
    <xf numFmtId="4" fontId="32" fillId="0" borderId="0" xfId="0" applyNumberFormat="1" applyFont="1"/>
    <xf numFmtId="0" fontId="33" fillId="0" borderId="0" xfId="0" applyFont="1"/>
    <xf numFmtId="0" fontId="34" fillId="0" borderId="0" xfId="0" applyFont="1" applyAlignment="1">
      <alignment horizontal="center" vertical="top"/>
    </xf>
    <xf numFmtId="49" fontId="34" fillId="0" borderId="0" xfId="0" applyNumberFormat="1" applyFont="1" applyAlignment="1">
      <alignment vertical="top" wrapText="1"/>
    </xf>
    <xf numFmtId="2" fontId="34" fillId="0" borderId="0" xfId="0" applyNumberFormat="1" applyFont="1" applyAlignment="1">
      <alignment horizontal="right" vertical="top"/>
    </xf>
    <xf numFmtId="4" fontId="34" fillId="0" borderId="0" xfId="0" applyNumberFormat="1" applyFont="1" applyAlignment="1">
      <alignment horizontal="right" vertical="top"/>
    </xf>
    <xf numFmtId="4" fontId="34" fillId="0" borderId="0" xfId="0" applyNumberFormat="1" applyFont="1"/>
    <xf numFmtId="0" fontId="7" fillId="0" borderId="0" xfId="0" applyFont="1" applyAlignment="1">
      <alignment wrapText="1"/>
    </xf>
    <xf numFmtId="0" fontId="0" fillId="0" borderId="1" xfId="11" applyFont="1" applyFill="1" applyBorder="1" applyAlignment="1">
      <alignment horizontal="left" vertical="top" wrapText="1"/>
    </xf>
    <xf numFmtId="4" fontId="29" fillId="0" borderId="1" xfId="0" applyNumberFormat="1" applyFont="1" applyFill="1" applyBorder="1" applyAlignment="1">
      <alignment horizontal="center" vertical="top" wrapText="1"/>
    </xf>
    <xf numFmtId="0" fontId="29" fillId="0" borderId="1" xfId="0" applyFont="1" applyFill="1" applyBorder="1" applyAlignment="1">
      <alignment horizontal="center" vertical="top" wrapText="1"/>
    </xf>
    <xf numFmtId="1" fontId="29" fillId="0" borderId="1" xfId="0" applyNumberFormat="1" applyFont="1" applyFill="1" applyBorder="1" applyAlignment="1">
      <alignment horizontal="center" vertical="top" wrapText="1"/>
    </xf>
    <xf numFmtId="0" fontId="2" fillId="0" borderId="1" xfId="11" applyFont="1" applyFill="1" applyBorder="1" applyAlignment="1">
      <alignment horizontal="center" vertical="top"/>
    </xf>
    <xf numFmtId="168" fontId="2" fillId="0" borderId="1" xfId="11" applyNumberFormat="1" applyFont="1" applyFill="1" applyBorder="1" applyAlignment="1">
      <alignment horizontal="right" vertical="top"/>
    </xf>
    <xf numFmtId="0" fontId="0" fillId="0" borderId="1" xfId="11" applyFont="1" applyFill="1" applyBorder="1" applyAlignment="1">
      <alignment horizontal="left" vertical="top"/>
    </xf>
    <xf numFmtId="0" fontId="0" fillId="0" borderId="1" xfId="11" applyFont="1" applyFill="1" applyBorder="1" applyAlignment="1">
      <alignment vertical="top" wrapText="1"/>
    </xf>
    <xf numFmtId="0" fontId="2" fillId="0" borderId="1" xfId="11" applyFont="1" applyFill="1" applyBorder="1" applyAlignment="1">
      <alignment horizontal="left" vertical="top"/>
    </xf>
    <xf numFmtId="168" fontId="2" fillId="0" borderId="9" xfId="11" applyNumberFormat="1" applyFont="1" applyFill="1" applyBorder="1" applyAlignment="1">
      <alignment horizontal="right" vertical="top"/>
    </xf>
    <xf numFmtId="0" fontId="28" fillId="0" borderId="8" xfId="5" applyFont="1" applyFill="1" applyBorder="1" applyAlignment="1">
      <alignment vertical="top"/>
    </xf>
    <xf numFmtId="168" fontId="24" fillId="0" borderId="8" xfId="11" applyNumberFormat="1" applyFont="1" applyFill="1" applyBorder="1" applyAlignment="1">
      <alignment horizontal="right" vertical="top"/>
    </xf>
    <xf numFmtId="49" fontId="29" fillId="0" borderId="8" xfId="0" applyNumberFormat="1" applyFont="1" applyFill="1" applyBorder="1" applyAlignment="1">
      <alignment vertical="top" wrapText="1"/>
    </xf>
    <xf numFmtId="4" fontId="29" fillId="0" borderId="0" xfId="0" applyNumberFormat="1" applyFont="1" applyBorder="1" applyAlignment="1">
      <alignment horizontal="right" vertical="top"/>
    </xf>
    <xf numFmtId="0" fontId="38" fillId="0" borderId="0" xfId="0" applyFont="1" applyAlignment="1">
      <alignment horizontal="center" vertical="center" wrapText="1"/>
    </xf>
    <xf numFmtId="0" fontId="7" fillId="0" borderId="0" xfId="10" applyFont="1" applyFill="1" applyAlignment="1">
      <alignment wrapText="1"/>
    </xf>
    <xf numFmtId="4" fontId="7" fillId="0" borderId="0" xfId="19" applyNumberFormat="1" applyFont="1" applyFill="1" applyAlignment="1">
      <alignment horizontal="center"/>
    </xf>
    <xf numFmtId="4" fontId="9" fillId="0" borderId="8" xfId="1" applyNumberFormat="1" applyFont="1" applyFill="1" applyBorder="1" applyAlignment="1"/>
    <xf numFmtId="0" fontId="7" fillId="0" borderId="0" xfId="0" applyFont="1" applyAlignment="1">
      <alignment vertical="top"/>
    </xf>
    <xf numFmtId="0" fontId="41" fillId="0" borderId="0" xfId="7" applyFont="1" applyAlignment="1">
      <alignment horizontal="right"/>
    </xf>
    <xf numFmtId="4" fontId="41" fillId="0" borderId="0" xfId="8" applyNumberFormat="1" applyFont="1" applyAlignment="1"/>
    <xf numFmtId="4" fontId="7" fillId="0" borderId="0" xfId="7" applyNumberFormat="1" applyFont="1"/>
    <xf numFmtId="4" fontId="7" fillId="0" borderId="0" xfId="0" applyNumberFormat="1" applyFont="1"/>
    <xf numFmtId="0" fontId="7" fillId="0" borderId="0" xfId="0" applyNumberFormat="1" applyFont="1" applyFill="1" applyAlignment="1">
      <alignment horizontal="left" vertical="top" wrapText="1"/>
    </xf>
    <xf numFmtId="49" fontId="7" fillId="0" borderId="0" xfId="0" applyNumberFormat="1" applyFont="1" applyFill="1" applyAlignment="1">
      <alignment horizontal="left" vertical="top" wrapText="1"/>
    </xf>
    <xf numFmtId="49" fontId="10" fillId="0" borderId="0" xfId="0" applyNumberFormat="1" applyFont="1" applyFill="1" applyAlignment="1">
      <alignment horizontal="left" vertical="top" wrapText="1"/>
    </xf>
    <xf numFmtId="49" fontId="7" fillId="0" borderId="0" xfId="0" applyNumberFormat="1" applyFont="1" applyFill="1" applyAlignment="1">
      <alignment horizontal="justify" vertical="top" wrapText="1"/>
    </xf>
    <xf numFmtId="4" fontId="10" fillId="2" borderId="0" xfId="1" applyNumberFormat="1" applyFont="1" applyFill="1" applyBorder="1" applyAlignment="1">
      <alignment horizontal="center" vertical="center"/>
    </xf>
    <xf numFmtId="4" fontId="10" fillId="2" borderId="0" xfId="1" applyNumberFormat="1" applyFont="1" applyFill="1" applyBorder="1" applyAlignment="1">
      <alignment horizontal="right"/>
    </xf>
    <xf numFmtId="43" fontId="10" fillId="2" borderId="0" xfId="1" applyNumberFormat="1" applyFont="1" applyFill="1" applyBorder="1" applyAlignment="1"/>
    <xf numFmtId="0" fontId="15" fillId="2" borderId="0" xfId="0" applyFont="1" applyFill="1" applyBorder="1" applyAlignment="1">
      <alignment horizontal="left" vertical="top"/>
    </xf>
    <xf numFmtId="4" fontId="9" fillId="0" borderId="0" xfId="1" applyNumberFormat="1" applyFont="1" applyFill="1" applyBorder="1" applyAlignment="1"/>
    <xf numFmtId="0" fontId="7" fillId="0" borderId="0" xfId="7" applyFont="1" applyAlignment="1"/>
    <xf numFmtId="43" fontId="10" fillId="3" borderId="0" xfId="1" applyNumberFormat="1" applyFont="1" applyFill="1" applyBorder="1" applyAlignment="1"/>
    <xf numFmtId="4" fontId="10" fillId="3" borderId="0" xfId="1" applyNumberFormat="1" applyFont="1" applyFill="1" applyBorder="1" applyAlignment="1">
      <alignment horizontal="right"/>
    </xf>
    <xf numFmtId="0" fontId="16" fillId="0" borderId="0" xfId="0" applyFont="1" applyFill="1" applyAlignment="1">
      <alignment horizontal="left"/>
    </xf>
    <xf numFmtId="0" fontId="42" fillId="0" borderId="0" xfId="0" applyFont="1" applyFill="1" applyAlignment="1">
      <alignment horizontal="right"/>
    </xf>
    <xf numFmtId="4" fontId="42" fillId="0" borderId="0" xfId="0" applyNumberFormat="1" applyFont="1" applyFill="1" applyAlignment="1"/>
    <xf numFmtId="0" fontId="45" fillId="0" borderId="0" xfId="7" applyFont="1" applyAlignment="1">
      <alignment horizontal="right"/>
    </xf>
    <xf numFmtId="4" fontId="9" fillId="0" borderId="0" xfId="1" applyNumberFormat="1" applyFont="1" applyFill="1" applyBorder="1" applyAlignment="1" applyProtection="1">
      <alignment horizontal="center" vertical="center" wrapText="1"/>
    </xf>
    <xf numFmtId="4" fontId="10" fillId="0" borderId="0" xfId="0" applyNumberFormat="1" applyFont="1" applyAlignment="1">
      <alignment horizontal="right"/>
    </xf>
    <xf numFmtId="4" fontId="24" fillId="0" borderId="0" xfId="1" applyNumberFormat="1" applyFont="1" applyFill="1" applyAlignment="1"/>
    <xf numFmtId="4" fontId="7" fillId="0" borderId="0" xfId="0" applyNumberFormat="1" applyFont="1" applyFill="1" applyBorder="1" applyAlignment="1" applyProtection="1">
      <protection locked="0"/>
    </xf>
    <xf numFmtId="4" fontId="10" fillId="2" borderId="8" xfId="1" applyNumberFormat="1" applyFont="1" applyFill="1" applyBorder="1" applyAlignment="1"/>
    <xf numFmtId="4" fontId="42" fillId="0" borderId="0" xfId="0" applyNumberFormat="1" applyFont="1" applyFill="1" applyAlignment="1" applyProtection="1">
      <protection locked="0"/>
    </xf>
    <xf numFmtId="4" fontId="10" fillId="0" borderId="0" xfId="1" applyNumberFormat="1" applyFont="1" applyFill="1" applyAlignment="1"/>
    <xf numFmtId="4" fontId="9" fillId="0" borderId="0" xfId="0" applyNumberFormat="1" applyFont="1" applyFill="1" applyBorder="1" applyAlignment="1">
      <alignment horizontal="left" vertical="top"/>
    </xf>
    <xf numFmtId="4" fontId="7" fillId="0" borderId="0" xfId="0" applyNumberFormat="1" applyFont="1" applyFill="1" applyBorder="1" applyAlignment="1">
      <alignment horizontal="right" vertical="top"/>
    </xf>
    <xf numFmtId="4" fontId="7" fillId="0" borderId="0" xfId="0" applyNumberFormat="1" applyFont="1" applyAlignment="1"/>
    <xf numFmtId="4" fontId="10" fillId="0" borderId="0" xfId="1" applyNumberFormat="1" applyFont="1" applyFill="1" applyBorder="1" applyAlignment="1">
      <alignment horizontal="right"/>
    </xf>
    <xf numFmtId="4" fontId="7" fillId="0" borderId="0" xfId="0" applyNumberFormat="1" applyFont="1" applyFill="1" applyAlignment="1" applyProtection="1">
      <protection locked="0"/>
    </xf>
    <xf numFmtId="4" fontId="10" fillId="0" borderId="0" xfId="1" applyNumberFormat="1" applyFont="1" applyAlignment="1"/>
    <xf numFmtId="4" fontId="21" fillId="0" borderId="0" xfId="0" applyNumberFormat="1" applyFont="1" applyFill="1" applyBorder="1" applyAlignment="1" applyProtection="1">
      <protection locked="0"/>
    </xf>
    <xf numFmtId="4" fontId="22" fillId="0" borderId="0" xfId="1" applyNumberFormat="1" applyFont="1" applyFill="1" applyBorder="1" applyAlignment="1"/>
    <xf numFmtId="4" fontId="16" fillId="0" borderId="0" xfId="16" applyNumberFormat="1" applyFont="1" applyFill="1" applyAlignment="1">
      <alignment vertical="top"/>
    </xf>
    <xf numFmtId="4" fontId="17" fillId="0" borderId="0" xfId="11" applyNumberFormat="1" applyFont="1"/>
    <xf numFmtId="4" fontId="7" fillId="0" borderId="0" xfId="0" applyNumberFormat="1" applyFont="1" applyFill="1" applyAlignment="1">
      <alignment horizontal="right" vertical="center"/>
    </xf>
    <xf numFmtId="4" fontId="7" fillId="0" borderId="0" xfId="1" applyNumberFormat="1" applyFont="1" applyAlignment="1">
      <alignment wrapText="1"/>
    </xf>
    <xf numFmtId="4" fontId="17" fillId="0" borderId="0" xfId="1" applyNumberFormat="1" applyFont="1" applyFill="1" applyBorder="1" applyAlignment="1"/>
    <xf numFmtId="4" fontId="10" fillId="0" borderId="0" xfId="1" applyNumberFormat="1" applyFont="1" applyFill="1" applyBorder="1" applyAlignment="1">
      <alignment horizontal="center" vertical="center"/>
    </xf>
    <xf numFmtId="4" fontId="7" fillId="0" borderId="0" xfId="9" applyNumberFormat="1" applyFont="1"/>
    <xf numFmtId="4" fontId="7" fillId="0" borderId="0" xfId="8" applyNumberFormat="1" applyFont="1" applyAlignment="1">
      <alignment horizontal="right"/>
    </xf>
    <xf numFmtId="4" fontId="14" fillId="0" borderId="0" xfId="1" applyNumberFormat="1" applyFont="1" applyAlignment="1">
      <alignment wrapText="1"/>
    </xf>
    <xf numFmtId="4" fontId="7" fillId="0" borderId="0" xfId="8" applyNumberFormat="1" applyFont="1" applyFill="1" applyAlignment="1">
      <alignment horizontal="right"/>
    </xf>
    <xf numFmtId="4" fontId="7" fillId="0" borderId="0" xfId="9" applyNumberFormat="1" applyFont="1" applyFill="1"/>
    <xf numFmtId="4" fontId="18" fillId="0" borderId="0" xfId="8" applyNumberFormat="1" applyFont="1" applyAlignment="1">
      <alignment horizontal="center"/>
    </xf>
    <xf numFmtId="4" fontId="18" fillId="0" borderId="0" xfId="9" applyNumberFormat="1" applyFont="1"/>
    <xf numFmtId="4" fontId="19" fillId="0" borderId="0" xfId="8" applyNumberFormat="1" applyFont="1" applyAlignment="1">
      <alignment horizontal="right"/>
    </xf>
    <xf numFmtId="4" fontId="19" fillId="0" borderId="0" xfId="9" applyNumberFormat="1" applyFont="1"/>
    <xf numFmtId="4" fontId="7" fillId="0" borderId="0" xfId="8" applyNumberFormat="1" applyFont="1" applyBorder="1" applyAlignment="1">
      <alignment horizontal="center"/>
    </xf>
    <xf numFmtId="4" fontId="7" fillId="0" borderId="0" xfId="9" applyNumberFormat="1" applyFont="1" applyBorder="1"/>
    <xf numFmtId="4" fontId="10" fillId="0" borderId="0" xfId="1" applyNumberFormat="1" applyFont="1" applyAlignment="1">
      <alignment wrapText="1"/>
    </xf>
    <xf numFmtId="4" fontId="10" fillId="0" borderId="0" xfId="10" applyNumberFormat="1" applyFont="1" applyFill="1" applyAlignment="1"/>
    <xf numFmtId="4" fontId="10" fillId="0" borderId="0" xfId="10" applyNumberFormat="1" applyFont="1" applyFill="1"/>
    <xf numFmtId="4" fontId="10" fillId="0" borderId="0" xfId="10" applyNumberFormat="1" applyFont="1" applyFill="1" applyAlignment="1">
      <alignment horizontal="right" vertical="center"/>
    </xf>
    <xf numFmtId="4" fontId="10" fillId="0" borderId="0" xfId="10" applyNumberFormat="1" applyFont="1" applyFill="1" applyBorder="1"/>
    <xf numFmtId="4" fontId="7" fillId="0" borderId="0" xfId="14" applyNumberFormat="1" applyFont="1" applyAlignment="1"/>
    <xf numFmtId="4" fontId="7" fillId="0" borderId="0" xfId="15" applyNumberFormat="1" applyFont="1"/>
    <xf numFmtId="4" fontId="7" fillId="0" borderId="0" xfId="6" applyNumberFormat="1" applyFont="1"/>
    <xf numFmtId="4" fontId="7" fillId="0" borderId="0" xfId="0" applyNumberFormat="1" applyFont="1" applyFill="1" applyAlignment="1" applyProtection="1">
      <alignment horizontal="left" wrapText="1"/>
      <protection locked="0"/>
    </xf>
    <xf numFmtId="4" fontId="10" fillId="0" borderId="0" xfId="0" applyNumberFormat="1" applyFont="1" applyAlignment="1"/>
    <xf numFmtId="4" fontId="13" fillId="0" borderId="0" xfId="0" applyNumberFormat="1" applyFont="1" applyAlignment="1"/>
    <xf numFmtId="4" fontId="13" fillId="0" borderId="0" xfId="1" applyNumberFormat="1" applyFont="1" applyFill="1" applyAlignment="1">
      <alignment horizontal="right" wrapText="1"/>
    </xf>
    <xf numFmtId="4" fontId="7" fillId="0" borderId="0" xfId="19" applyNumberFormat="1" applyFont="1" applyFill="1" applyAlignment="1">
      <alignment horizontal="right" vertical="center"/>
    </xf>
    <xf numFmtId="4" fontId="16" fillId="0" borderId="0" xfId="8" applyNumberFormat="1" applyFont="1" applyAlignment="1">
      <alignment horizontal="right"/>
    </xf>
    <xf numFmtId="4" fontId="16" fillId="0" borderId="0" xfId="1" applyNumberFormat="1" applyFont="1" applyAlignment="1">
      <alignment wrapText="1"/>
    </xf>
    <xf numFmtId="4" fontId="9" fillId="0" borderId="7" xfId="0" applyNumberFormat="1" applyFont="1" applyFill="1" applyBorder="1" applyAlignment="1"/>
    <xf numFmtId="4" fontId="9" fillId="0" borderId="6" xfId="0" applyNumberFormat="1" applyFont="1" applyFill="1" applyBorder="1" applyAlignment="1">
      <alignment horizontal="left" vertical="top"/>
    </xf>
    <xf numFmtId="4" fontId="9" fillId="0" borderId="1" xfId="1" applyNumberFormat="1" applyFont="1" applyFill="1" applyBorder="1" applyAlignment="1"/>
    <xf numFmtId="43" fontId="13" fillId="0" borderId="0" xfId="1" applyFont="1" applyAlignment="1">
      <alignment horizontal="center" wrapText="1"/>
    </xf>
    <xf numFmtId="0" fontId="43" fillId="0" borderId="0" xfId="0" applyFont="1" applyAlignment="1">
      <alignment horizontal="left"/>
    </xf>
    <xf numFmtId="0" fontId="7" fillId="0" borderId="0" xfId="0" applyFont="1" applyFill="1" applyAlignment="1">
      <alignment horizontal="left" vertical="top" wrapText="1"/>
    </xf>
    <xf numFmtId="43" fontId="44" fillId="0" borderId="0" xfId="1" applyFont="1" applyAlignment="1">
      <alignment horizontal="center" wrapText="1"/>
    </xf>
    <xf numFmtId="0" fontId="7" fillId="3" borderId="0" xfId="0" applyFont="1" applyFill="1" applyAlignment="1">
      <alignment horizontal="left" wrapText="1"/>
    </xf>
    <xf numFmtId="0" fontId="7" fillId="3" borderId="0" xfId="0" applyFont="1" applyFill="1" applyAlignment="1">
      <alignment horizontal="right"/>
    </xf>
    <xf numFmtId="4" fontId="7" fillId="3" borderId="0" xfId="0" applyNumberFormat="1" applyFont="1" applyFill="1" applyBorder="1" applyAlignment="1"/>
    <xf numFmtId="4" fontId="10" fillId="3" borderId="0" xfId="1" applyNumberFormat="1" applyFont="1" applyFill="1" applyBorder="1" applyAlignment="1"/>
    <xf numFmtId="0" fontId="7" fillId="3" borderId="0" xfId="0" applyFont="1" applyFill="1" applyAlignment="1">
      <alignment horizontal="left" vertical="top" wrapText="1"/>
    </xf>
    <xf numFmtId="4" fontId="7" fillId="3" borderId="0" xfId="0" applyNumberFormat="1" applyFont="1" applyFill="1" applyBorder="1" applyAlignment="1" applyProtection="1">
      <protection locked="0"/>
    </xf>
    <xf numFmtId="0" fontId="7" fillId="0" borderId="0" xfId="0" applyFont="1" applyFill="1" applyAlignment="1">
      <alignment horizontal="left" vertical="top" wrapText="1" shrinkToFit="1"/>
    </xf>
    <xf numFmtId="0" fontId="7" fillId="3" borderId="0" xfId="0" applyFont="1" applyFill="1" applyAlignment="1">
      <alignment horizontal="left" vertical="top" wrapText="1" shrinkToFit="1"/>
    </xf>
    <xf numFmtId="0" fontId="19" fillId="3" borderId="0" xfId="7" applyFont="1" applyFill="1" applyAlignment="1">
      <alignment horizontal="left" vertical="top" wrapText="1"/>
    </xf>
    <xf numFmtId="0" fontId="19" fillId="0" borderId="0" xfId="10" applyFont="1" applyFill="1" applyAlignment="1">
      <alignment horizontal="justify" vertical="top"/>
    </xf>
    <xf numFmtId="0" fontId="19" fillId="0" borderId="0" xfId="7" applyFont="1" applyAlignment="1">
      <alignment horizontal="right"/>
    </xf>
    <xf numFmtId="4" fontId="19" fillId="0" borderId="0" xfId="8" applyNumberFormat="1" applyFont="1" applyAlignment="1"/>
    <xf numFmtId="4" fontId="19" fillId="3" borderId="0" xfId="8" applyNumberFormat="1" applyFont="1" applyFill="1" applyAlignment="1">
      <alignment horizontal="right"/>
    </xf>
    <xf numFmtId="0" fontId="19" fillId="0" borderId="0" xfId="7" applyFont="1" applyAlignment="1">
      <alignment horizontal="justify" wrapText="1"/>
    </xf>
    <xf numFmtId="0" fontId="19" fillId="0" borderId="0" xfId="7" applyFont="1" applyAlignment="1">
      <alignment horizontal="left" vertical="top" wrapText="1"/>
    </xf>
    <xf numFmtId="0" fontId="7" fillId="3" borderId="0" xfId="7" applyFont="1" applyFill="1" applyAlignment="1">
      <alignment horizontal="left" vertical="top" wrapText="1"/>
    </xf>
    <xf numFmtId="4" fontId="7" fillId="3" borderId="0" xfId="8" applyNumberFormat="1" applyFont="1" applyFill="1" applyAlignment="1">
      <alignment horizontal="right"/>
    </xf>
    <xf numFmtId="0" fontId="7" fillId="3" borderId="0" xfId="7" applyFont="1" applyFill="1" applyAlignment="1">
      <alignment horizontal="right"/>
    </xf>
    <xf numFmtId="0" fontId="10" fillId="3" borderId="0" xfId="7" applyFont="1" applyFill="1" applyAlignment="1">
      <alignment horizontal="left" wrapText="1"/>
    </xf>
    <xf numFmtId="0" fontId="10" fillId="3" borderId="0" xfId="7" applyFont="1" applyFill="1" applyAlignment="1">
      <alignment horizontal="justify" vertical="top" wrapText="1"/>
    </xf>
    <xf numFmtId="0" fontId="10" fillId="0" borderId="0" xfId="10" applyFont="1" applyFill="1" applyAlignment="1">
      <alignment horizontal="justify"/>
    </xf>
    <xf numFmtId="0" fontId="7" fillId="3" borderId="0" xfId="10" applyFont="1" applyFill="1" applyAlignment="1">
      <alignment horizontal="left" vertical="top" wrapText="1"/>
    </xf>
    <xf numFmtId="0" fontId="10" fillId="0" borderId="0" xfId="10" applyFont="1" applyFill="1" applyAlignment="1">
      <alignment horizontal="left" vertical="top" wrapText="1"/>
    </xf>
    <xf numFmtId="0" fontId="3" fillId="3" borderId="0" xfId="0" applyFont="1" applyFill="1" applyBorder="1" applyAlignment="1">
      <alignment horizontal="center" vertical="top" wrapText="1"/>
    </xf>
    <xf numFmtId="43" fontId="10" fillId="3" borderId="0" xfId="1" applyNumberFormat="1" applyFont="1" applyFill="1" applyBorder="1" applyAlignment="1">
      <alignment horizontal="center"/>
    </xf>
    <xf numFmtId="0" fontId="10" fillId="3" borderId="0" xfId="10" applyFont="1" applyFill="1" applyAlignment="1">
      <alignment horizontal="left" vertical="top" wrapText="1"/>
    </xf>
    <xf numFmtId="0" fontId="10" fillId="3" borderId="0" xfId="10" applyFont="1" applyFill="1" applyAlignment="1">
      <alignment horizontal="justify" vertical="top" wrapText="1"/>
    </xf>
    <xf numFmtId="0" fontId="10" fillId="3" borderId="0" xfId="13" applyFont="1" applyFill="1" applyAlignment="1">
      <alignment horizontal="justify" vertical="top" wrapText="1"/>
    </xf>
    <xf numFmtId="0" fontId="7" fillId="3" borderId="0" xfId="13" applyFont="1" applyFill="1" applyAlignment="1">
      <alignment horizontal="left" vertical="top" wrapText="1"/>
    </xf>
    <xf numFmtId="4" fontId="7" fillId="3" borderId="0" xfId="8" applyNumberFormat="1" applyFont="1" applyFill="1" applyAlignment="1"/>
    <xf numFmtId="0" fontId="10" fillId="3" borderId="0" xfId="0" applyFont="1" applyFill="1" applyAlignment="1">
      <alignment wrapText="1"/>
    </xf>
    <xf numFmtId="0" fontId="10" fillId="0" borderId="0" xfId="0" applyFont="1" applyAlignment="1">
      <alignment wrapText="1"/>
    </xf>
    <xf numFmtId="0" fontId="10" fillId="0" borderId="0" xfId="7" applyFont="1" applyFill="1" applyAlignment="1">
      <alignment horizontal="justify"/>
    </xf>
    <xf numFmtId="0" fontId="10" fillId="0" borderId="0" xfId="7" applyFont="1" applyAlignment="1">
      <alignment horizontal="justify"/>
    </xf>
    <xf numFmtId="0" fontId="10" fillId="0" borderId="0" xfId="7" applyFont="1" applyFill="1" applyAlignment="1">
      <alignment horizontal="justify" wrapText="1"/>
    </xf>
    <xf numFmtId="0" fontId="7" fillId="3" borderId="0" xfId="7" applyFont="1" applyFill="1" applyAlignment="1">
      <alignment horizontal="left" wrapText="1"/>
    </xf>
    <xf numFmtId="43" fontId="13" fillId="3" borderId="0" xfId="1" applyFont="1" applyFill="1" applyBorder="1" applyAlignment="1">
      <alignment horizontal="center" wrapText="1"/>
    </xf>
    <xf numFmtId="0" fontId="7" fillId="3" borderId="0" xfId="18" applyFont="1" applyFill="1" applyAlignment="1">
      <alignment horizontal="left" vertical="top" wrapText="1"/>
    </xf>
    <xf numFmtId="4" fontId="7" fillId="3" borderId="0" xfId="19" applyNumberFormat="1" applyFont="1" applyFill="1" applyAlignment="1">
      <alignment horizontal="right" vertical="center"/>
    </xf>
    <xf numFmtId="4" fontId="7" fillId="3" borderId="0" xfId="19" applyNumberFormat="1" applyFont="1" applyFill="1" applyAlignment="1">
      <alignment vertical="center"/>
    </xf>
    <xf numFmtId="0" fontId="3" fillId="0" borderId="1" xfId="11" applyFont="1" applyFill="1" applyBorder="1" applyAlignment="1">
      <alignment horizontal="left" vertical="top" wrapText="1"/>
    </xf>
    <xf numFmtId="0" fontId="35" fillId="0" borderId="0" xfId="0" applyFont="1" applyAlignment="1">
      <alignment horizontal="left"/>
    </xf>
    <xf numFmtId="0" fontId="36" fillId="0" borderId="0" xfId="0" applyFont="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left"/>
    </xf>
    <xf numFmtId="0" fontId="40" fillId="0" borderId="0" xfId="0" applyFont="1" applyAlignment="1">
      <alignment horizontal="left"/>
    </xf>
    <xf numFmtId="0" fontId="43" fillId="0" borderId="0" xfId="0" applyFont="1" applyAlignment="1">
      <alignment horizontal="center"/>
    </xf>
    <xf numFmtId="0" fontId="43" fillId="0" borderId="0" xfId="0" applyFont="1" applyAlignment="1">
      <alignment horizontal="left"/>
    </xf>
    <xf numFmtId="49" fontId="7" fillId="0" borderId="0" xfId="0" applyNumberFormat="1" applyFont="1" applyFill="1" applyAlignment="1">
      <alignment horizontal="left" vertical="top" wrapText="1"/>
    </xf>
    <xf numFmtId="0" fontId="7" fillId="0" borderId="0" xfId="0" applyNumberFormat="1" applyFont="1" applyFill="1" applyAlignment="1">
      <alignment horizontal="left" vertical="top" wrapText="1"/>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15" fillId="2" borderId="5" xfId="0" applyFont="1" applyFill="1" applyBorder="1" applyAlignment="1">
      <alignment horizontal="left" vertical="top"/>
    </xf>
    <xf numFmtId="49" fontId="10" fillId="0" borderId="0" xfId="0" applyNumberFormat="1" applyFont="1" applyFill="1" applyAlignment="1">
      <alignment horizontal="left" vertical="top" wrapText="1"/>
    </xf>
    <xf numFmtId="0" fontId="7" fillId="0" borderId="0" xfId="0" applyFont="1" applyFill="1" applyAlignment="1">
      <alignment horizontal="left" vertical="top" wrapText="1"/>
    </xf>
    <xf numFmtId="0" fontId="0" fillId="0" borderId="0" xfId="0" applyAlignment="1"/>
    <xf numFmtId="0" fontId="9" fillId="2" borderId="3" xfId="0" applyFont="1" applyFill="1" applyBorder="1" applyAlignment="1">
      <alignment horizontal="left" wrapText="1"/>
    </xf>
    <xf numFmtId="0" fontId="0" fillId="0" borderId="4" xfId="0" applyBorder="1" applyAlignment="1"/>
    <xf numFmtId="49" fontId="7" fillId="0" borderId="0" xfId="0" applyNumberFormat="1" applyFont="1" applyFill="1" applyAlignment="1">
      <alignment horizontal="justify" vertical="top" wrapText="1"/>
    </xf>
    <xf numFmtId="0" fontId="9" fillId="0" borderId="10" xfId="0" applyFont="1" applyFill="1" applyBorder="1" applyAlignment="1">
      <alignment horizontal="left" vertical="top"/>
    </xf>
    <xf numFmtId="0" fontId="9" fillId="0" borderId="11" xfId="0" applyFont="1" applyFill="1" applyBorder="1" applyAlignment="1">
      <alignment horizontal="left" vertical="top"/>
    </xf>
    <xf numFmtId="0" fontId="9" fillId="0" borderId="12" xfId="0" applyFont="1" applyFill="1" applyBorder="1" applyAlignment="1">
      <alignment horizontal="left" vertical="top"/>
    </xf>
    <xf numFmtId="0" fontId="9" fillId="0" borderId="2" xfId="0" applyFont="1" applyFill="1" applyBorder="1" applyAlignment="1">
      <alignment horizontal="left" vertical="top"/>
    </xf>
    <xf numFmtId="0" fontId="9" fillId="0" borderId="6" xfId="0" applyFont="1" applyFill="1" applyBorder="1" applyAlignment="1">
      <alignment horizontal="left" vertical="top"/>
    </xf>
    <xf numFmtId="0" fontId="9" fillId="0" borderId="7" xfId="0" applyFont="1" applyFill="1" applyBorder="1" applyAlignment="1">
      <alignment horizontal="left" vertical="top"/>
    </xf>
    <xf numFmtId="0" fontId="9" fillId="0" borderId="1" xfId="0" applyFont="1" applyFill="1" applyBorder="1" applyAlignment="1">
      <alignment horizontal="left" vertical="top"/>
    </xf>
    <xf numFmtId="0" fontId="29" fillId="0" borderId="0" xfId="0" applyFont="1" applyFill="1" applyBorder="1" applyAlignment="1">
      <alignment horizontal="left" vertical="top" wrapText="1"/>
    </xf>
  </cellXfs>
  <cellStyles count="20">
    <cellStyle name="Comma_Troškovnik - drenaža - Boris Hrvoj" xfId="8" xr:uid="{00000000-0005-0000-0000-000000000000}"/>
    <cellStyle name="Currency_Troškovnik - drenaža - Boris Hrvoj" xfId="9" xr:uid="{00000000-0005-0000-0000-000001000000}"/>
    <cellStyle name="Excel Built-in Normal" xfId="5" xr:uid="{00000000-0005-0000-0000-000002000000}"/>
    <cellStyle name="Normal 2" xfId="11" xr:uid="{00000000-0005-0000-0000-000003000000}"/>
    <cellStyle name="Normal 2 2 2" xfId="17" xr:uid="{00000000-0005-0000-0000-000004000000}"/>
    <cellStyle name="Normal 3" xfId="10" xr:uid="{00000000-0005-0000-0000-000005000000}"/>
    <cellStyle name="Normal 3 3" xfId="18" xr:uid="{00000000-0005-0000-0000-000006000000}"/>
    <cellStyle name="Normal_Troškovnik - drenaža - Boris Hrvoj" xfId="7" xr:uid="{00000000-0005-0000-0000-000007000000}"/>
    <cellStyle name="Normalno" xfId="0" builtinId="0"/>
    <cellStyle name="Normalno 2" xfId="19" xr:uid="{00000000-0005-0000-0000-000009000000}"/>
    <cellStyle name="Normalno 3" xfId="16" xr:uid="{00000000-0005-0000-0000-00000A000000}"/>
    <cellStyle name="Obično_Contek Troškovnik" xfId="4" xr:uid="{00000000-0005-0000-0000-00000B000000}"/>
    <cellStyle name="Obično_injektiranje protiv kapilarne vlage - Dverce" xfId="12" xr:uid="{00000000-0005-0000-0000-00000C000000}"/>
    <cellStyle name="Obično_SUSTAV HIDROIZOLACIJE - TROŠKOVNIK - KLAKA" xfId="13" xr:uid="{00000000-0005-0000-0000-00000D000000}"/>
    <cellStyle name="TRO©KOVNIK" xfId="2" xr:uid="{00000000-0005-0000-0000-00000E000000}"/>
    <cellStyle name="UKUPNO" xfId="3" xr:uid="{00000000-0005-0000-0000-00000F000000}"/>
    <cellStyle name="Valuta" xfId="6" builtinId="4"/>
    <cellStyle name="Valuta_SUSTAV HIDROIZOLACIJE - TROŠKOVNIK - KLAKA" xfId="15" xr:uid="{00000000-0005-0000-0000-000011000000}"/>
    <cellStyle name="Zarez" xfId="1" builtinId="3"/>
    <cellStyle name="Zarez_SUSTAV HIDROIZOLACIJE - TROŠKOVNIK - KLAKA" xfId="14"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81330</xdr:colOff>
      <xdr:row>0</xdr:row>
      <xdr:rowOff>146539</xdr:rowOff>
    </xdr:from>
    <xdr:to>
      <xdr:col>1</xdr:col>
      <xdr:colOff>1805550</xdr:colOff>
      <xdr:row>0</xdr:row>
      <xdr:rowOff>644771</xdr:rowOff>
    </xdr:to>
    <xdr:pic>
      <xdr:nvPicPr>
        <xdr:cNvPr id="2" name="Picture 3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19333" t="65027" r="49489" b="20911"/>
        <a:stretch>
          <a:fillRect/>
        </a:stretch>
      </xdr:blipFill>
      <xdr:spPr bwMode="auto">
        <a:xfrm>
          <a:off x="81330" y="146539"/>
          <a:ext cx="2031951" cy="498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2103120</xdr:colOff>
          <xdr:row>0</xdr:row>
          <xdr:rowOff>114300</xdr:rowOff>
        </xdr:from>
        <xdr:to>
          <xdr:col>4</xdr:col>
          <xdr:colOff>640080</xdr:colOff>
          <xdr:row>0</xdr:row>
          <xdr:rowOff>723900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605119</xdr:colOff>
      <xdr:row>320</xdr:row>
      <xdr:rowOff>156883</xdr:rowOff>
    </xdr:from>
    <xdr:to>
      <xdr:col>1</xdr:col>
      <xdr:colOff>2173943</xdr:colOff>
      <xdr:row>334</xdr:row>
      <xdr:rowOff>106005</xdr:rowOff>
    </xdr:to>
    <xdr:pic>
      <xdr:nvPicPr>
        <xdr:cNvPr id="4" name="Slika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042148" y="132274236"/>
          <a:ext cx="1568824" cy="2459237"/>
        </a:xfrm>
        <a:prstGeom prst="rect">
          <a:avLst/>
        </a:prstGeom>
      </xdr:spPr>
    </xdr:pic>
    <xdr:clientData/>
  </xdr:twoCellAnchor>
  <xdr:twoCellAnchor editAs="oneCell">
    <xdr:from>
      <xdr:col>1</xdr:col>
      <xdr:colOff>403412</xdr:colOff>
      <xdr:row>336</xdr:row>
      <xdr:rowOff>145676</xdr:rowOff>
    </xdr:from>
    <xdr:to>
      <xdr:col>1</xdr:col>
      <xdr:colOff>2203412</xdr:colOff>
      <xdr:row>348</xdr:row>
      <xdr:rowOff>23375</xdr:rowOff>
    </xdr:to>
    <xdr:pic>
      <xdr:nvPicPr>
        <xdr:cNvPr id="5" name="Slika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840441" y="135142941"/>
          <a:ext cx="1800000" cy="2163699"/>
        </a:xfrm>
        <a:prstGeom prst="rect">
          <a:avLst/>
        </a:prstGeom>
      </xdr:spPr>
    </xdr:pic>
    <xdr:clientData/>
  </xdr:twoCellAnchor>
  <xdr:twoCellAnchor editAs="oneCell">
    <xdr:from>
      <xdr:col>1</xdr:col>
      <xdr:colOff>515470</xdr:colOff>
      <xdr:row>351</xdr:row>
      <xdr:rowOff>22412</xdr:rowOff>
    </xdr:from>
    <xdr:to>
      <xdr:col>1</xdr:col>
      <xdr:colOff>2315470</xdr:colOff>
      <xdr:row>362</xdr:row>
      <xdr:rowOff>116125</xdr:rowOff>
    </xdr:to>
    <xdr:pic>
      <xdr:nvPicPr>
        <xdr:cNvPr id="6" name="Slika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952499" y="137832353"/>
          <a:ext cx="1800000" cy="1942683"/>
        </a:xfrm>
        <a:prstGeom prst="rect">
          <a:avLst/>
        </a:prstGeom>
      </xdr:spPr>
    </xdr:pic>
    <xdr:clientData/>
  </xdr:twoCellAnchor>
  <xdr:twoCellAnchor editAs="oneCell">
    <xdr:from>
      <xdr:col>1</xdr:col>
      <xdr:colOff>358588</xdr:colOff>
      <xdr:row>366</xdr:row>
      <xdr:rowOff>0</xdr:rowOff>
    </xdr:from>
    <xdr:to>
      <xdr:col>1</xdr:col>
      <xdr:colOff>2158588</xdr:colOff>
      <xdr:row>375</xdr:row>
      <xdr:rowOff>34484</xdr:rowOff>
    </xdr:to>
    <xdr:pic>
      <xdr:nvPicPr>
        <xdr:cNvPr id="7" name="Slika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795617" y="140331265"/>
          <a:ext cx="1800000" cy="1547278"/>
        </a:xfrm>
        <a:prstGeom prst="rect">
          <a:avLst/>
        </a:prstGeom>
      </xdr:spPr>
    </xdr:pic>
    <xdr:clientData/>
  </xdr:twoCellAnchor>
  <xdr:twoCellAnchor editAs="oneCell">
    <xdr:from>
      <xdr:col>1</xdr:col>
      <xdr:colOff>616323</xdr:colOff>
      <xdr:row>377</xdr:row>
      <xdr:rowOff>134471</xdr:rowOff>
    </xdr:from>
    <xdr:to>
      <xdr:col>1</xdr:col>
      <xdr:colOff>2416323</xdr:colOff>
      <xdr:row>386</xdr:row>
      <xdr:rowOff>26991</xdr:rowOff>
    </xdr:to>
    <xdr:pic>
      <xdr:nvPicPr>
        <xdr:cNvPr id="8" name="Slika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1053352" y="142314706"/>
          <a:ext cx="1800000" cy="1405315"/>
        </a:xfrm>
        <a:prstGeom prst="rect">
          <a:avLst/>
        </a:prstGeom>
      </xdr:spPr>
    </xdr:pic>
    <xdr:clientData/>
  </xdr:twoCellAnchor>
  <xdr:twoCellAnchor editAs="oneCell">
    <xdr:from>
      <xdr:col>1</xdr:col>
      <xdr:colOff>627530</xdr:colOff>
      <xdr:row>389</xdr:row>
      <xdr:rowOff>11206</xdr:rowOff>
    </xdr:from>
    <xdr:to>
      <xdr:col>1</xdr:col>
      <xdr:colOff>2427530</xdr:colOff>
      <xdr:row>397</xdr:row>
      <xdr:rowOff>9783</xdr:rowOff>
    </xdr:to>
    <xdr:pic>
      <xdr:nvPicPr>
        <xdr:cNvPr id="9" name="Slika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1064559" y="144208500"/>
          <a:ext cx="1800000" cy="1343284"/>
        </a:xfrm>
        <a:prstGeom prst="rect">
          <a:avLst/>
        </a:prstGeom>
      </xdr:spPr>
    </xdr:pic>
    <xdr:clientData/>
  </xdr:twoCellAnchor>
  <xdr:twoCellAnchor editAs="oneCell">
    <xdr:from>
      <xdr:col>1</xdr:col>
      <xdr:colOff>649941</xdr:colOff>
      <xdr:row>400</xdr:row>
      <xdr:rowOff>67236</xdr:rowOff>
    </xdr:from>
    <xdr:to>
      <xdr:col>1</xdr:col>
      <xdr:colOff>2449941</xdr:colOff>
      <xdr:row>408</xdr:row>
      <xdr:rowOff>15631</xdr:rowOff>
    </xdr:to>
    <xdr:pic>
      <xdr:nvPicPr>
        <xdr:cNvPr id="10" name="Slika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1086970" y="146113501"/>
          <a:ext cx="1800000" cy="1293103"/>
        </a:xfrm>
        <a:prstGeom prst="rect">
          <a:avLst/>
        </a:prstGeom>
      </xdr:spPr>
    </xdr:pic>
    <xdr:clientData/>
  </xdr:twoCellAnchor>
  <xdr:twoCellAnchor editAs="oneCell">
    <xdr:from>
      <xdr:col>1</xdr:col>
      <xdr:colOff>549088</xdr:colOff>
      <xdr:row>411</xdr:row>
      <xdr:rowOff>145678</xdr:rowOff>
    </xdr:from>
    <xdr:to>
      <xdr:col>1</xdr:col>
      <xdr:colOff>2349088</xdr:colOff>
      <xdr:row>422</xdr:row>
      <xdr:rowOff>32423</xdr:rowOff>
    </xdr:to>
    <xdr:pic>
      <xdr:nvPicPr>
        <xdr:cNvPr id="11" name="Slika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9"/>
        <a:stretch>
          <a:fillRect/>
        </a:stretch>
      </xdr:blipFill>
      <xdr:spPr>
        <a:xfrm>
          <a:off x="986117" y="148040913"/>
          <a:ext cx="1800000" cy="1735715"/>
        </a:xfrm>
        <a:prstGeom prst="rect">
          <a:avLst/>
        </a:prstGeom>
      </xdr:spPr>
    </xdr:pic>
    <xdr:clientData/>
  </xdr:twoCellAnchor>
  <xdr:twoCellAnchor editAs="oneCell">
    <xdr:from>
      <xdr:col>1</xdr:col>
      <xdr:colOff>560294</xdr:colOff>
      <xdr:row>425</xdr:row>
      <xdr:rowOff>0</xdr:rowOff>
    </xdr:from>
    <xdr:to>
      <xdr:col>1</xdr:col>
      <xdr:colOff>2360294</xdr:colOff>
      <xdr:row>437</xdr:row>
      <xdr:rowOff>115712</xdr:rowOff>
    </xdr:to>
    <xdr:pic>
      <xdr:nvPicPr>
        <xdr:cNvPr id="12" name="Slika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0"/>
        <a:stretch>
          <a:fillRect/>
        </a:stretch>
      </xdr:blipFill>
      <xdr:spPr>
        <a:xfrm>
          <a:off x="997323" y="150248471"/>
          <a:ext cx="1800000" cy="2155184"/>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29"/>
  <sheetViews>
    <sheetView workbookViewId="0">
      <selection activeCell="S12" sqref="S12"/>
    </sheetView>
  </sheetViews>
  <sheetFormatPr defaultRowHeight="14.4"/>
  <cols>
    <col min="1" max="1" width="8.88671875" customWidth="1"/>
    <col min="257" max="257" width="8.88671875" customWidth="1"/>
    <col min="513" max="513" width="8.88671875" customWidth="1"/>
    <col min="769" max="769" width="8.88671875" customWidth="1"/>
    <col min="1025" max="1025" width="8.88671875" customWidth="1"/>
    <col min="1281" max="1281" width="8.88671875" customWidth="1"/>
    <col min="1537" max="1537" width="8.88671875" customWidth="1"/>
    <col min="1793" max="1793" width="8.88671875" customWidth="1"/>
    <col min="2049" max="2049" width="8.88671875" customWidth="1"/>
    <col min="2305" max="2305" width="8.88671875" customWidth="1"/>
    <col min="2561" max="2561" width="8.88671875" customWidth="1"/>
    <col min="2817" max="2817" width="8.88671875" customWidth="1"/>
    <col min="3073" max="3073" width="8.88671875" customWidth="1"/>
    <col min="3329" max="3329" width="8.88671875" customWidth="1"/>
    <col min="3585" max="3585" width="8.88671875" customWidth="1"/>
    <col min="3841" max="3841" width="8.88671875" customWidth="1"/>
    <col min="4097" max="4097" width="8.88671875" customWidth="1"/>
    <col min="4353" max="4353" width="8.88671875" customWidth="1"/>
    <col min="4609" max="4609" width="8.88671875" customWidth="1"/>
    <col min="4865" max="4865" width="8.88671875" customWidth="1"/>
    <col min="5121" max="5121" width="8.88671875" customWidth="1"/>
    <col min="5377" max="5377" width="8.88671875" customWidth="1"/>
    <col min="5633" max="5633" width="8.88671875" customWidth="1"/>
    <col min="5889" max="5889" width="8.88671875" customWidth="1"/>
    <col min="6145" max="6145" width="8.88671875" customWidth="1"/>
    <col min="6401" max="6401" width="8.88671875" customWidth="1"/>
    <col min="6657" max="6657" width="8.88671875" customWidth="1"/>
    <col min="6913" max="6913" width="8.88671875" customWidth="1"/>
    <col min="7169" max="7169" width="8.88671875" customWidth="1"/>
    <col min="7425" max="7425" width="8.88671875" customWidth="1"/>
    <col min="7681" max="7681" width="8.88671875" customWidth="1"/>
    <col min="7937" max="7937" width="8.88671875" customWidth="1"/>
    <col min="8193" max="8193" width="8.88671875" customWidth="1"/>
    <col min="8449" max="8449" width="8.88671875" customWidth="1"/>
    <col min="8705" max="8705" width="8.88671875" customWidth="1"/>
    <col min="8961" max="8961" width="8.88671875" customWidth="1"/>
    <col min="9217" max="9217" width="8.88671875" customWidth="1"/>
    <col min="9473" max="9473" width="8.88671875" customWidth="1"/>
    <col min="9729" max="9729" width="8.88671875" customWidth="1"/>
    <col min="9985" max="9985" width="8.88671875" customWidth="1"/>
    <col min="10241" max="10241" width="8.88671875" customWidth="1"/>
    <col min="10497" max="10497" width="8.88671875" customWidth="1"/>
    <col min="10753" max="10753" width="8.88671875" customWidth="1"/>
    <col min="11009" max="11009" width="8.88671875" customWidth="1"/>
    <col min="11265" max="11265" width="8.88671875" customWidth="1"/>
    <col min="11521" max="11521" width="8.88671875" customWidth="1"/>
    <col min="11777" max="11777" width="8.88671875" customWidth="1"/>
    <col min="12033" max="12033" width="8.88671875" customWidth="1"/>
    <col min="12289" max="12289" width="8.88671875" customWidth="1"/>
    <col min="12545" max="12545" width="8.88671875" customWidth="1"/>
    <col min="12801" max="12801" width="8.88671875" customWidth="1"/>
    <col min="13057" max="13057" width="8.88671875" customWidth="1"/>
    <col min="13313" max="13313" width="8.88671875" customWidth="1"/>
    <col min="13569" max="13569" width="8.88671875" customWidth="1"/>
    <col min="13825" max="13825" width="8.88671875" customWidth="1"/>
    <col min="14081" max="14081" width="8.88671875" customWidth="1"/>
    <col min="14337" max="14337" width="8.88671875" customWidth="1"/>
    <col min="14593" max="14593" width="8.88671875" customWidth="1"/>
    <col min="14849" max="14849" width="8.88671875" customWidth="1"/>
    <col min="15105" max="15105" width="8.88671875" customWidth="1"/>
    <col min="15361" max="15361" width="8.88671875" customWidth="1"/>
    <col min="15617" max="15617" width="8.88671875" customWidth="1"/>
    <col min="15873" max="15873" width="8.88671875" customWidth="1"/>
    <col min="16129" max="16129" width="8.88671875" customWidth="1"/>
  </cols>
  <sheetData>
    <row r="3" spans="1:8" ht="21">
      <c r="A3" s="395" t="s">
        <v>370</v>
      </c>
      <c r="B3" s="395"/>
      <c r="C3" s="395"/>
      <c r="D3" s="395"/>
    </row>
    <row r="8" spans="1:8">
      <c r="A8" s="396" t="s">
        <v>372</v>
      </c>
      <c r="B8" s="397"/>
      <c r="C8" s="397"/>
      <c r="D8" s="397"/>
      <c r="E8" s="397"/>
      <c r="F8" s="397"/>
      <c r="G8" s="397"/>
      <c r="H8" s="397"/>
    </row>
    <row r="9" spans="1:8">
      <c r="A9" s="397"/>
      <c r="B9" s="397"/>
      <c r="C9" s="397"/>
      <c r="D9" s="397"/>
      <c r="E9" s="397"/>
      <c r="F9" s="397"/>
      <c r="G9" s="397"/>
      <c r="H9" s="397"/>
    </row>
    <row r="10" spans="1:8" ht="34.950000000000003" customHeight="1">
      <c r="A10" s="397"/>
      <c r="B10" s="397"/>
      <c r="C10" s="397"/>
      <c r="D10" s="397"/>
      <c r="E10" s="397"/>
      <c r="F10" s="397"/>
      <c r="G10" s="397"/>
      <c r="H10" s="397"/>
    </row>
    <row r="11" spans="1:8" ht="17.399999999999999">
      <c r="A11" s="275"/>
      <c r="B11" s="275"/>
      <c r="C11" s="275"/>
      <c r="D11" s="275"/>
      <c r="E11" s="275"/>
      <c r="F11" s="275"/>
      <c r="G11" s="275"/>
      <c r="H11" s="275"/>
    </row>
    <row r="12" spans="1:8" ht="17.399999999999999">
      <c r="A12" s="275"/>
      <c r="B12" s="275"/>
      <c r="C12" s="275"/>
      <c r="D12" s="275"/>
      <c r="E12" s="275"/>
      <c r="F12" s="275"/>
      <c r="G12" s="275"/>
      <c r="H12" s="275"/>
    </row>
    <row r="15" spans="1:8" ht="15.6">
      <c r="A15" s="398" t="s">
        <v>373</v>
      </c>
      <c r="B15" s="398"/>
      <c r="C15" s="398"/>
      <c r="D15" s="398"/>
      <c r="E15" s="398"/>
    </row>
    <row r="29" spans="1:5">
      <c r="A29" s="399" t="s">
        <v>371</v>
      </c>
      <c r="B29" s="399"/>
      <c r="C29" s="399"/>
      <c r="D29" s="399"/>
      <c r="E29" s="399"/>
    </row>
  </sheetData>
  <mergeCells count="4">
    <mergeCell ref="A3:D3"/>
    <mergeCell ref="A8:H10"/>
    <mergeCell ref="A15:E15"/>
    <mergeCell ref="A29:E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N606"/>
  <sheetViews>
    <sheetView tabSelected="1" topLeftCell="A568" zoomScale="110" zoomScaleNormal="110" zoomScaleSheetLayoutView="85" zoomScalePageLayoutView="25" workbookViewId="0">
      <selection activeCell="K68" sqref="K68"/>
    </sheetView>
  </sheetViews>
  <sheetFormatPr defaultRowHeight="14.4"/>
  <cols>
    <col min="1" max="1" width="6.5546875" style="8" customWidth="1"/>
    <col min="2" max="2" width="53.6640625" style="9" customWidth="1"/>
    <col min="3" max="3" width="8.109375" style="2" customWidth="1"/>
    <col min="4" max="4" width="10.44140625" style="3" customWidth="1"/>
    <col min="5" max="5" width="13" style="3" customWidth="1"/>
    <col min="6" max="6" width="18" style="4" customWidth="1"/>
    <col min="7" max="7" width="8.44140625" style="4" customWidth="1"/>
    <col min="8" max="246" width="9.109375" style="7"/>
    <col min="247" max="247" width="7.88671875" style="7" customWidth="1"/>
    <col min="248" max="248" width="55.5546875" style="7" customWidth="1"/>
    <col min="249" max="249" width="7" style="7" customWidth="1"/>
    <col min="250" max="250" width="10.44140625" style="7" customWidth="1"/>
    <col min="251" max="251" width="11.44140625" style="7" customWidth="1"/>
    <col min="252" max="252" width="24.6640625" style="7" customWidth="1"/>
    <col min="253" max="502" width="9.109375" style="7"/>
    <col min="503" max="503" width="7.88671875" style="7" customWidth="1"/>
    <col min="504" max="504" width="55.5546875" style="7" customWidth="1"/>
    <col min="505" max="505" width="7" style="7" customWidth="1"/>
    <col min="506" max="506" width="10.44140625" style="7" customWidth="1"/>
    <col min="507" max="507" width="11.44140625" style="7" customWidth="1"/>
    <col min="508" max="508" width="24.6640625" style="7" customWidth="1"/>
    <col min="509" max="758" width="9.109375" style="7"/>
    <col min="759" max="759" width="7.88671875" style="7" customWidth="1"/>
    <col min="760" max="760" width="55.5546875" style="7" customWidth="1"/>
    <col min="761" max="761" width="7" style="7" customWidth="1"/>
    <col min="762" max="762" width="10.44140625" style="7" customWidth="1"/>
    <col min="763" max="763" width="11.44140625" style="7" customWidth="1"/>
    <col min="764" max="764" width="24.6640625" style="7" customWidth="1"/>
    <col min="765" max="1014" width="9.109375" style="7"/>
    <col min="1015" max="1015" width="7.88671875" style="7" customWidth="1"/>
    <col min="1016" max="1016" width="55.5546875" style="7" customWidth="1"/>
    <col min="1017" max="1017" width="7" style="7" customWidth="1"/>
    <col min="1018" max="1018" width="10.44140625" style="7" customWidth="1"/>
    <col min="1019" max="1019" width="11.44140625" style="7" customWidth="1"/>
    <col min="1020" max="1020" width="24.6640625" style="7" customWidth="1"/>
    <col min="1021" max="1270" width="9.109375" style="7"/>
    <col min="1271" max="1271" width="7.88671875" style="7" customWidth="1"/>
    <col min="1272" max="1272" width="55.5546875" style="7" customWidth="1"/>
    <col min="1273" max="1273" width="7" style="7" customWidth="1"/>
    <col min="1274" max="1274" width="10.44140625" style="7" customWidth="1"/>
    <col min="1275" max="1275" width="11.44140625" style="7" customWidth="1"/>
    <col min="1276" max="1276" width="24.6640625" style="7" customWidth="1"/>
    <col min="1277" max="1526" width="9.109375" style="7"/>
    <col min="1527" max="1527" width="7.88671875" style="7" customWidth="1"/>
    <col min="1528" max="1528" width="55.5546875" style="7" customWidth="1"/>
    <col min="1529" max="1529" width="7" style="7" customWidth="1"/>
    <col min="1530" max="1530" width="10.44140625" style="7" customWidth="1"/>
    <col min="1531" max="1531" width="11.44140625" style="7" customWidth="1"/>
    <col min="1532" max="1532" width="24.6640625" style="7" customWidth="1"/>
    <col min="1533" max="1782" width="9.109375" style="7"/>
    <col min="1783" max="1783" width="7.88671875" style="7" customWidth="1"/>
    <col min="1784" max="1784" width="55.5546875" style="7" customWidth="1"/>
    <col min="1785" max="1785" width="7" style="7" customWidth="1"/>
    <col min="1786" max="1786" width="10.44140625" style="7" customWidth="1"/>
    <col min="1787" max="1787" width="11.44140625" style="7" customWidth="1"/>
    <col min="1788" max="1788" width="24.6640625" style="7" customWidth="1"/>
    <col min="1789" max="2038" width="9.109375" style="7"/>
    <col min="2039" max="2039" width="7.88671875" style="7" customWidth="1"/>
    <col min="2040" max="2040" width="55.5546875" style="7" customWidth="1"/>
    <col min="2041" max="2041" width="7" style="7" customWidth="1"/>
    <col min="2042" max="2042" width="10.44140625" style="7" customWidth="1"/>
    <col min="2043" max="2043" width="11.44140625" style="7" customWidth="1"/>
    <col min="2044" max="2044" width="24.6640625" style="7" customWidth="1"/>
    <col min="2045" max="2294" width="9.109375" style="7"/>
    <col min="2295" max="2295" width="7.88671875" style="7" customWidth="1"/>
    <col min="2296" max="2296" width="55.5546875" style="7" customWidth="1"/>
    <col min="2297" max="2297" width="7" style="7" customWidth="1"/>
    <col min="2298" max="2298" width="10.44140625" style="7" customWidth="1"/>
    <col min="2299" max="2299" width="11.44140625" style="7" customWidth="1"/>
    <col min="2300" max="2300" width="24.6640625" style="7" customWidth="1"/>
    <col min="2301" max="2550" width="9.109375" style="7"/>
    <col min="2551" max="2551" width="7.88671875" style="7" customWidth="1"/>
    <col min="2552" max="2552" width="55.5546875" style="7" customWidth="1"/>
    <col min="2553" max="2553" width="7" style="7" customWidth="1"/>
    <col min="2554" max="2554" width="10.44140625" style="7" customWidth="1"/>
    <col min="2555" max="2555" width="11.44140625" style="7" customWidth="1"/>
    <col min="2556" max="2556" width="24.6640625" style="7" customWidth="1"/>
    <col min="2557" max="2806" width="9.109375" style="7"/>
    <col min="2807" max="2807" width="7.88671875" style="7" customWidth="1"/>
    <col min="2808" max="2808" width="55.5546875" style="7" customWidth="1"/>
    <col min="2809" max="2809" width="7" style="7" customWidth="1"/>
    <col min="2810" max="2810" width="10.44140625" style="7" customWidth="1"/>
    <col min="2811" max="2811" width="11.44140625" style="7" customWidth="1"/>
    <col min="2812" max="2812" width="24.6640625" style="7" customWidth="1"/>
    <col min="2813" max="3062" width="9.109375" style="7"/>
    <col min="3063" max="3063" width="7.88671875" style="7" customWidth="1"/>
    <col min="3064" max="3064" width="55.5546875" style="7" customWidth="1"/>
    <col min="3065" max="3065" width="7" style="7" customWidth="1"/>
    <col min="3066" max="3066" width="10.44140625" style="7" customWidth="1"/>
    <col min="3067" max="3067" width="11.44140625" style="7" customWidth="1"/>
    <col min="3068" max="3068" width="24.6640625" style="7" customWidth="1"/>
    <col min="3069" max="3318" width="9.109375" style="7"/>
    <col min="3319" max="3319" width="7.88671875" style="7" customWidth="1"/>
    <col min="3320" max="3320" width="55.5546875" style="7" customWidth="1"/>
    <col min="3321" max="3321" width="7" style="7" customWidth="1"/>
    <col min="3322" max="3322" width="10.44140625" style="7" customWidth="1"/>
    <col min="3323" max="3323" width="11.44140625" style="7" customWidth="1"/>
    <col min="3324" max="3324" width="24.6640625" style="7" customWidth="1"/>
    <col min="3325" max="3574" width="9.109375" style="7"/>
    <col min="3575" max="3575" width="7.88671875" style="7" customWidth="1"/>
    <col min="3576" max="3576" width="55.5546875" style="7" customWidth="1"/>
    <col min="3577" max="3577" width="7" style="7" customWidth="1"/>
    <col min="3578" max="3578" width="10.44140625" style="7" customWidth="1"/>
    <col min="3579" max="3579" width="11.44140625" style="7" customWidth="1"/>
    <col min="3580" max="3580" width="24.6640625" style="7" customWidth="1"/>
    <col min="3581" max="3830" width="9.109375" style="7"/>
    <col min="3831" max="3831" width="7.88671875" style="7" customWidth="1"/>
    <col min="3832" max="3832" width="55.5546875" style="7" customWidth="1"/>
    <col min="3833" max="3833" width="7" style="7" customWidth="1"/>
    <col min="3834" max="3834" width="10.44140625" style="7" customWidth="1"/>
    <col min="3835" max="3835" width="11.44140625" style="7" customWidth="1"/>
    <col min="3836" max="3836" width="24.6640625" style="7" customWidth="1"/>
    <col min="3837" max="4086" width="9.109375" style="7"/>
    <col min="4087" max="4087" width="7.88671875" style="7" customWidth="1"/>
    <col min="4088" max="4088" width="55.5546875" style="7" customWidth="1"/>
    <col min="4089" max="4089" width="7" style="7" customWidth="1"/>
    <col min="4090" max="4090" width="10.44140625" style="7" customWidth="1"/>
    <col min="4091" max="4091" width="11.44140625" style="7" customWidth="1"/>
    <col min="4092" max="4092" width="24.6640625" style="7" customWidth="1"/>
    <col min="4093" max="4342" width="9.109375" style="7"/>
    <col min="4343" max="4343" width="7.88671875" style="7" customWidth="1"/>
    <col min="4344" max="4344" width="55.5546875" style="7" customWidth="1"/>
    <col min="4345" max="4345" width="7" style="7" customWidth="1"/>
    <col min="4346" max="4346" width="10.44140625" style="7" customWidth="1"/>
    <col min="4347" max="4347" width="11.44140625" style="7" customWidth="1"/>
    <col min="4348" max="4348" width="24.6640625" style="7" customWidth="1"/>
    <col min="4349" max="4598" width="9.109375" style="7"/>
    <col min="4599" max="4599" width="7.88671875" style="7" customWidth="1"/>
    <col min="4600" max="4600" width="55.5546875" style="7" customWidth="1"/>
    <col min="4601" max="4601" width="7" style="7" customWidth="1"/>
    <col min="4602" max="4602" width="10.44140625" style="7" customWidth="1"/>
    <col min="4603" max="4603" width="11.44140625" style="7" customWidth="1"/>
    <col min="4604" max="4604" width="24.6640625" style="7" customWidth="1"/>
    <col min="4605" max="4854" width="9.109375" style="7"/>
    <col min="4855" max="4855" width="7.88671875" style="7" customWidth="1"/>
    <col min="4856" max="4856" width="55.5546875" style="7" customWidth="1"/>
    <col min="4857" max="4857" width="7" style="7" customWidth="1"/>
    <col min="4858" max="4858" width="10.44140625" style="7" customWidth="1"/>
    <col min="4859" max="4859" width="11.44140625" style="7" customWidth="1"/>
    <col min="4860" max="4860" width="24.6640625" style="7" customWidth="1"/>
    <col min="4861" max="5110" width="9.109375" style="7"/>
    <col min="5111" max="5111" width="7.88671875" style="7" customWidth="1"/>
    <col min="5112" max="5112" width="55.5546875" style="7" customWidth="1"/>
    <col min="5113" max="5113" width="7" style="7" customWidth="1"/>
    <col min="5114" max="5114" width="10.44140625" style="7" customWidth="1"/>
    <col min="5115" max="5115" width="11.44140625" style="7" customWidth="1"/>
    <col min="5116" max="5116" width="24.6640625" style="7" customWidth="1"/>
    <col min="5117" max="5366" width="9.109375" style="7"/>
    <col min="5367" max="5367" width="7.88671875" style="7" customWidth="1"/>
    <col min="5368" max="5368" width="55.5546875" style="7" customWidth="1"/>
    <col min="5369" max="5369" width="7" style="7" customWidth="1"/>
    <col min="5370" max="5370" width="10.44140625" style="7" customWidth="1"/>
    <col min="5371" max="5371" width="11.44140625" style="7" customWidth="1"/>
    <col min="5372" max="5372" width="24.6640625" style="7" customWidth="1"/>
    <col min="5373" max="5622" width="9.109375" style="7"/>
    <col min="5623" max="5623" width="7.88671875" style="7" customWidth="1"/>
    <col min="5624" max="5624" width="55.5546875" style="7" customWidth="1"/>
    <col min="5625" max="5625" width="7" style="7" customWidth="1"/>
    <col min="5626" max="5626" width="10.44140625" style="7" customWidth="1"/>
    <col min="5627" max="5627" width="11.44140625" style="7" customWidth="1"/>
    <col min="5628" max="5628" width="24.6640625" style="7" customWidth="1"/>
    <col min="5629" max="5878" width="9.109375" style="7"/>
    <col min="5879" max="5879" width="7.88671875" style="7" customWidth="1"/>
    <col min="5880" max="5880" width="55.5546875" style="7" customWidth="1"/>
    <col min="5881" max="5881" width="7" style="7" customWidth="1"/>
    <col min="5882" max="5882" width="10.44140625" style="7" customWidth="1"/>
    <col min="5883" max="5883" width="11.44140625" style="7" customWidth="1"/>
    <col min="5884" max="5884" width="24.6640625" style="7" customWidth="1"/>
    <col min="5885" max="6134" width="9.109375" style="7"/>
    <col min="6135" max="6135" width="7.88671875" style="7" customWidth="1"/>
    <col min="6136" max="6136" width="55.5546875" style="7" customWidth="1"/>
    <col min="6137" max="6137" width="7" style="7" customWidth="1"/>
    <col min="6138" max="6138" width="10.44140625" style="7" customWidth="1"/>
    <col min="6139" max="6139" width="11.44140625" style="7" customWidth="1"/>
    <col min="6140" max="6140" width="24.6640625" style="7" customWidth="1"/>
    <col min="6141" max="6390" width="9.109375" style="7"/>
    <col min="6391" max="6391" width="7.88671875" style="7" customWidth="1"/>
    <col min="6392" max="6392" width="55.5546875" style="7" customWidth="1"/>
    <col min="6393" max="6393" width="7" style="7" customWidth="1"/>
    <col min="6394" max="6394" width="10.44140625" style="7" customWidth="1"/>
    <col min="6395" max="6395" width="11.44140625" style="7" customWidth="1"/>
    <col min="6396" max="6396" width="24.6640625" style="7" customWidth="1"/>
    <col min="6397" max="6646" width="9.109375" style="7"/>
    <col min="6647" max="6647" width="7.88671875" style="7" customWidth="1"/>
    <col min="6648" max="6648" width="55.5546875" style="7" customWidth="1"/>
    <col min="6649" max="6649" width="7" style="7" customWidth="1"/>
    <col min="6650" max="6650" width="10.44140625" style="7" customWidth="1"/>
    <col min="6651" max="6651" width="11.44140625" style="7" customWidth="1"/>
    <col min="6652" max="6652" width="24.6640625" style="7" customWidth="1"/>
    <col min="6653" max="6902" width="9.109375" style="7"/>
    <col min="6903" max="6903" width="7.88671875" style="7" customWidth="1"/>
    <col min="6904" max="6904" width="55.5546875" style="7" customWidth="1"/>
    <col min="6905" max="6905" width="7" style="7" customWidth="1"/>
    <col min="6906" max="6906" width="10.44140625" style="7" customWidth="1"/>
    <col min="6907" max="6907" width="11.44140625" style="7" customWidth="1"/>
    <col min="6908" max="6908" width="24.6640625" style="7" customWidth="1"/>
    <col min="6909" max="7158" width="9.109375" style="7"/>
    <col min="7159" max="7159" width="7.88671875" style="7" customWidth="1"/>
    <col min="7160" max="7160" width="55.5546875" style="7" customWidth="1"/>
    <col min="7161" max="7161" width="7" style="7" customWidth="1"/>
    <col min="7162" max="7162" width="10.44140625" style="7" customWidth="1"/>
    <col min="7163" max="7163" width="11.44140625" style="7" customWidth="1"/>
    <col min="7164" max="7164" width="24.6640625" style="7" customWidth="1"/>
    <col min="7165" max="7414" width="9.109375" style="7"/>
    <col min="7415" max="7415" width="7.88671875" style="7" customWidth="1"/>
    <col min="7416" max="7416" width="55.5546875" style="7" customWidth="1"/>
    <col min="7417" max="7417" width="7" style="7" customWidth="1"/>
    <col min="7418" max="7418" width="10.44140625" style="7" customWidth="1"/>
    <col min="7419" max="7419" width="11.44140625" style="7" customWidth="1"/>
    <col min="7420" max="7420" width="24.6640625" style="7" customWidth="1"/>
    <col min="7421" max="7670" width="9.109375" style="7"/>
    <col min="7671" max="7671" width="7.88671875" style="7" customWidth="1"/>
    <col min="7672" max="7672" width="55.5546875" style="7" customWidth="1"/>
    <col min="7673" max="7673" width="7" style="7" customWidth="1"/>
    <col min="7674" max="7674" width="10.44140625" style="7" customWidth="1"/>
    <col min="7675" max="7675" width="11.44140625" style="7" customWidth="1"/>
    <col min="7676" max="7676" width="24.6640625" style="7" customWidth="1"/>
    <col min="7677" max="7926" width="9.109375" style="7"/>
    <col min="7927" max="7927" width="7.88671875" style="7" customWidth="1"/>
    <col min="7928" max="7928" width="55.5546875" style="7" customWidth="1"/>
    <col min="7929" max="7929" width="7" style="7" customWidth="1"/>
    <col min="7930" max="7930" width="10.44140625" style="7" customWidth="1"/>
    <col min="7931" max="7931" width="11.44140625" style="7" customWidth="1"/>
    <col min="7932" max="7932" width="24.6640625" style="7" customWidth="1"/>
    <col min="7933" max="8182" width="9.109375" style="7"/>
    <col min="8183" max="8183" width="7.88671875" style="7" customWidth="1"/>
    <col min="8184" max="8184" width="55.5546875" style="7" customWidth="1"/>
    <col min="8185" max="8185" width="7" style="7" customWidth="1"/>
    <col min="8186" max="8186" width="10.44140625" style="7" customWidth="1"/>
    <col min="8187" max="8187" width="11.44140625" style="7" customWidth="1"/>
    <col min="8188" max="8188" width="24.6640625" style="7" customWidth="1"/>
    <col min="8189" max="8438" width="9.109375" style="7"/>
    <col min="8439" max="8439" width="7.88671875" style="7" customWidth="1"/>
    <col min="8440" max="8440" width="55.5546875" style="7" customWidth="1"/>
    <col min="8441" max="8441" width="7" style="7" customWidth="1"/>
    <col min="8442" max="8442" width="10.44140625" style="7" customWidth="1"/>
    <col min="8443" max="8443" width="11.44140625" style="7" customWidth="1"/>
    <col min="8444" max="8444" width="24.6640625" style="7" customWidth="1"/>
    <col min="8445" max="8694" width="9.109375" style="7"/>
    <col min="8695" max="8695" width="7.88671875" style="7" customWidth="1"/>
    <col min="8696" max="8696" width="55.5546875" style="7" customWidth="1"/>
    <col min="8697" max="8697" width="7" style="7" customWidth="1"/>
    <col min="8698" max="8698" width="10.44140625" style="7" customWidth="1"/>
    <col min="8699" max="8699" width="11.44140625" style="7" customWidth="1"/>
    <col min="8700" max="8700" width="24.6640625" style="7" customWidth="1"/>
    <col min="8701" max="8950" width="9.109375" style="7"/>
    <col min="8951" max="8951" width="7.88671875" style="7" customWidth="1"/>
    <col min="8952" max="8952" width="55.5546875" style="7" customWidth="1"/>
    <col min="8953" max="8953" width="7" style="7" customWidth="1"/>
    <col min="8954" max="8954" width="10.44140625" style="7" customWidth="1"/>
    <col min="8955" max="8955" width="11.44140625" style="7" customWidth="1"/>
    <col min="8956" max="8956" width="24.6640625" style="7" customWidth="1"/>
    <col min="8957" max="9206" width="9.109375" style="7"/>
    <col min="9207" max="9207" width="7.88671875" style="7" customWidth="1"/>
    <col min="9208" max="9208" width="55.5546875" style="7" customWidth="1"/>
    <col min="9209" max="9209" width="7" style="7" customWidth="1"/>
    <col min="9210" max="9210" width="10.44140625" style="7" customWidth="1"/>
    <col min="9211" max="9211" width="11.44140625" style="7" customWidth="1"/>
    <col min="9212" max="9212" width="24.6640625" style="7" customWidth="1"/>
    <col min="9213" max="9462" width="9.109375" style="7"/>
    <col min="9463" max="9463" width="7.88671875" style="7" customWidth="1"/>
    <col min="9464" max="9464" width="55.5546875" style="7" customWidth="1"/>
    <col min="9465" max="9465" width="7" style="7" customWidth="1"/>
    <col min="9466" max="9466" width="10.44140625" style="7" customWidth="1"/>
    <col min="9467" max="9467" width="11.44140625" style="7" customWidth="1"/>
    <col min="9468" max="9468" width="24.6640625" style="7" customWidth="1"/>
    <col min="9469" max="9718" width="9.109375" style="7"/>
    <col min="9719" max="9719" width="7.88671875" style="7" customWidth="1"/>
    <col min="9720" max="9720" width="55.5546875" style="7" customWidth="1"/>
    <col min="9721" max="9721" width="7" style="7" customWidth="1"/>
    <col min="9722" max="9722" width="10.44140625" style="7" customWidth="1"/>
    <col min="9723" max="9723" width="11.44140625" style="7" customWidth="1"/>
    <col min="9724" max="9724" width="24.6640625" style="7" customWidth="1"/>
    <col min="9725" max="9974" width="9.109375" style="7"/>
    <col min="9975" max="9975" width="7.88671875" style="7" customWidth="1"/>
    <col min="9976" max="9976" width="55.5546875" style="7" customWidth="1"/>
    <col min="9977" max="9977" width="7" style="7" customWidth="1"/>
    <col min="9978" max="9978" width="10.44140625" style="7" customWidth="1"/>
    <col min="9979" max="9979" width="11.44140625" style="7" customWidth="1"/>
    <col min="9980" max="9980" width="24.6640625" style="7" customWidth="1"/>
    <col min="9981" max="10230" width="9.109375" style="7"/>
    <col min="10231" max="10231" width="7.88671875" style="7" customWidth="1"/>
    <col min="10232" max="10232" width="55.5546875" style="7" customWidth="1"/>
    <col min="10233" max="10233" width="7" style="7" customWidth="1"/>
    <col min="10234" max="10234" width="10.44140625" style="7" customWidth="1"/>
    <col min="10235" max="10235" width="11.44140625" style="7" customWidth="1"/>
    <col min="10236" max="10236" width="24.6640625" style="7" customWidth="1"/>
    <col min="10237" max="10486" width="9.109375" style="7"/>
    <col min="10487" max="10487" width="7.88671875" style="7" customWidth="1"/>
    <col min="10488" max="10488" width="55.5546875" style="7" customWidth="1"/>
    <col min="10489" max="10489" width="7" style="7" customWidth="1"/>
    <col min="10490" max="10490" width="10.44140625" style="7" customWidth="1"/>
    <col min="10491" max="10491" width="11.44140625" style="7" customWidth="1"/>
    <col min="10492" max="10492" width="24.6640625" style="7" customWidth="1"/>
    <col min="10493" max="10742" width="9.109375" style="7"/>
    <col min="10743" max="10743" width="7.88671875" style="7" customWidth="1"/>
    <col min="10744" max="10744" width="55.5546875" style="7" customWidth="1"/>
    <col min="10745" max="10745" width="7" style="7" customWidth="1"/>
    <col min="10746" max="10746" width="10.44140625" style="7" customWidth="1"/>
    <col min="10747" max="10747" width="11.44140625" style="7" customWidth="1"/>
    <col min="10748" max="10748" width="24.6640625" style="7" customWidth="1"/>
    <col min="10749" max="10998" width="9.109375" style="7"/>
    <col min="10999" max="10999" width="7.88671875" style="7" customWidth="1"/>
    <col min="11000" max="11000" width="55.5546875" style="7" customWidth="1"/>
    <col min="11001" max="11001" width="7" style="7" customWidth="1"/>
    <col min="11002" max="11002" width="10.44140625" style="7" customWidth="1"/>
    <col min="11003" max="11003" width="11.44140625" style="7" customWidth="1"/>
    <col min="11004" max="11004" width="24.6640625" style="7" customWidth="1"/>
    <col min="11005" max="11254" width="9.109375" style="7"/>
    <col min="11255" max="11255" width="7.88671875" style="7" customWidth="1"/>
    <col min="11256" max="11256" width="55.5546875" style="7" customWidth="1"/>
    <col min="11257" max="11257" width="7" style="7" customWidth="1"/>
    <col min="11258" max="11258" width="10.44140625" style="7" customWidth="1"/>
    <col min="11259" max="11259" width="11.44140625" style="7" customWidth="1"/>
    <col min="11260" max="11260" width="24.6640625" style="7" customWidth="1"/>
    <col min="11261" max="11510" width="9.109375" style="7"/>
    <col min="11511" max="11511" width="7.88671875" style="7" customWidth="1"/>
    <col min="11512" max="11512" width="55.5546875" style="7" customWidth="1"/>
    <col min="11513" max="11513" width="7" style="7" customWidth="1"/>
    <col min="11514" max="11514" width="10.44140625" style="7" customWidth="1"/>
    <col min="11515" max="11515" width="11.44140625" style="7" customWidth="1"/>
    <col min="11516" max="11516" width="24.6640625" style="7" customWidth="1"/>
    <col min="11517" max="11766" width="9.109375" style="7"/>
    <col min="11767" max="11767" width="7.88671875" style="7" customWidth="1"/>
    <col min="11768" max="11768" width="55.5546875" style="7" customWidth="1"/>
    <col min="11769" max="11769" width="7" style="7" customWidth="1"/>
    <col min="11770" max="11770" width="10.44140625" style="7" customWidth="1"/>
    <col min="11771" max="11771" width="11.44140625" style="7" customWidth="1"/>
    <col min="11772" max="11772" width="24.6640625" style="7" customWidth="1"/>
    <col min="11773" max="12022" width="9.109375" style="7"/>
    <col min="12023" max="12023" width="7.88671875" style="7" customWidth="1"/>
    <col min="12024" max="12024" width="55.5546875" style="7" customWidth="1"/>
    <col min="12025" max="12025" width="7" style="7" customWidth="1"/>
    <col min="12026" max="12026" width="10.44140625" style="7" customWidth="1"/>
    <col min="12027" max="12027" width="11.44140625" style="7" customWidth="1"/>
    <col min="12028" max="12028" width="24.6640625" style="7" customWidth="1"/>
    <col min="12029" max="12278" width="9.109375" style="7"/>
    <col min="12279" max="12279" width="7.88671875" style="7" customWidth="1"/>
    <col min="12280" max="12280" width="55.5546875" style="7" customWidth="1"/>
    <col min="12281" max="12281" width="7" style="7" customWidth="1"/>
    <col min="12282" max="12282" width="10.44140625" style="7" customWidth="1"/>
    <col min="12283" max="12283" width="11.44140625" style="7" customWidth="1"/>
    <col min="12284" max="12284" width="24.6640625" style="7" customWidth="1"/>
    <col min="12285" max="12534" width="9.109375" style="7"/>
    <col min="12535" max="12535" width="7.88671875" style="7" customWidth="1"/>
    <col min="12536" max="12536" width="55.5546875" style="7" customWidth="1"/>
    <col min="12537" max="12537" width="7" style="7" customWidth="1"/>
    <col min="12538" max="12538" width="10.44140625" style="7" customWidth="1"/>
    <col min="12539" max="12539" width="11.44140625" style="7" customWidth="1"/>
    <col min="12540" max="12540" width="24.6640625" style="7" customWidth="1"/>
    <col min="12541" max="12790" width="9.109375" style="7"/>
    <col min="12791" max="12791" width="7.88671875" style="7" customWidth="1"/>
    <col min="12792" max="12792" width="55.5546875" style="7" customWidth="1"/>
    <col min="12793" max="12793" width="7" style="7" customWidth="1"/>
    <col min="12794" max="12794" width="10.44140625" style="7" customWidth="1"/>
    <col min="12795" max="12795" width="11.44140625" style="7" customWidth="1"/>
    <col min="12796" max="12796" width="24.6640625" style="7" customWidth="1"/>
    <col min="12797" max="13046" width="9.109375" style="7"/>
    <col min="13047" max="13047" width="7.88671875" style="7" customWidth="1"/>
    <col min="13048" max="13048" width="55.5546875" style="7" customWidth="1"/>
    <col min="13049" max="13049" width="7" style="7" customWidth="1"/>
    <col min="13050" max="13050" width="10.44140625" style="7" customWidth="1"/>
    <col min="13051" max="13051" width="11.44140625" style="7" customWidth="1"/>
    <col min="13052" max="13052" width="24.6640625" style="7" customWidth="1"/>
    <col min="13053" max="13302" width="9.109375" style="7"/>
    <col min="13303" max="13303" width="7.88671875" style="7" customWidth="1"/>
    <col min="13304" max="13304" width="55.5546875" style="7" customWidth="1"/>
    <col min="13305" max="13305" width="7" style="7" customWidth="1"/>
    <col min="13306" max="13306" width="10.44140625" style="7" customWidth="1"/>
    <col min="13307" max="13307" width="11.44140625" style="7" customWidth="1"/>
    <col min="13308" max="13308" width="24.6640625" style="7" customWidth="1"/>
    <col min="13309" max="13558" width="9.109375" style="7"/>
    <col min="13559" max="13559" width="7.88671875" style="7" customWidth="1"/>
    <col min="13560" max="13560" width="55.5546875" style="7" customWidth="1"/>
    <col min="13561" max="13561" width="7" style="7" customWidth="1"/>
    <col min="13562" max="13562" width="10.44140625" style="7" customWidth="1"/>
    <col min="13563" max="13563" width="11.44140625" style="7" customWidth="1"/>
    <col min="13564" max="13564" width="24.6640625" style="7" customWidth="1"/>
    <col min="13565" max="13814" width="9.109375" style="7"/>
    <col min="13815" max="13815" width="7.88671875" style="7" customWidth="1"/>
    <col min="13816" max="13816" width="55.5546875" style="7" customWidth="1"/>
    <col min="13817" max="13817" width="7" style="7" customWidth="1"/>
    <col min="13818" max="13818" width="10.44140625" style="7" customWidth="1"/>
    <col min="13819" max="13819" width="11.44140625" style="7" customWidth="1"/>
    <col min="13820" max="13820" width="24.6640625" style="7" customWidth="1"/>
    <col min="13821" max="14070" width="9.109375" style="7"/>
    <col min="14071" max="14071" width="7.88671875" style="7" customWidth="1"/>
    <col min="14072" max="14072" width="55.5546875" style="7" customWidth="1"/>
    <col min="14073" max="14073" width="7" style="7" customWidth="1"/>
    <col min="14074" max="14074" width="10.44140625" style="7" customWidth="1"/>
    <col min="14075" max="14075" width="11.44140625" style="7" customWidth="1"/>
    <col min="14076" max="14076" width="24.6640625" style="7" customWidth="1"/>
    <col min="14077" max="14326" width="9.109375" style="7"/>
    <col min="14327" max="14327" width="7.88671875" style="7" customWidth="1"/>
    <col min="14328" max="14328" width="55.5546875" style="7" customWidth="1"/>
    <col min="14329" max="14329" width="7" style="7" customWidth="1"/>
    <col min="14330" max="14330" width="10.44140625" style="7" customWidth="1"/>
    <col min="14331" max="14331" width="11.44140625" style="7" customWidth="1"/>
    <col min="14332" max="14332" width="24.6640625" style="7" customWidth="1"/>
    <col min="14333" max="14582" width="9.109375" style="7"/>
    <col min="14583" max="14583" width="7.88671875" style="7" customWidth="1"/>
    <col min="14584" max="14584" width="55.5546875" style="7" customWidth="1"/>
    <col min="14585" max="14585" width="7" style="7" customWidth="1"/>
    <col min="14586" max="14586" width="10.44140625" style="7" customWidth="1"/>
    <col min="14587" max="14587" width="11.44140625" style="7" customWidth="1"/>
    <col min="14588" max="14588" width="24.6640625" style="7" customWidth="1"/>
    <col min="14589" max="14838" width="9.109375" style="7"/>
    <col min="14839" max="14839" width="7.88671875" style="7" customWidth="1"/>
    <col min="14840" max="14840" width="55.5546875" style="7" customWidth="1"/>
    <col min="14841" max="14841" width="7" style="7" customWidth="1"/>
    <col min="14842" max="14842" width="10.44140625" style="7" customWidth="1"/>
    <col min="14843" max="14843" width="11.44140625" style="7" customWidth="1"/>
    <col min="14844" max="14844" width="24.6640625" style="7" customWidth="1"/>
    <col min="14845" max="15094" width="9.109375" style="7"/>
    <col min="15095" max="15095" width="7.88671875" style="7" customWidth="1"/>
    <col min="15096" max="15096" width="55.5546875" style="7" customWidth="1"/>
    <col min="15097" max="15097" width="7" style="7" customWidth="1"/>
    <col min="15098" max="15098" width="10.44140625" style="7" customWidth="1"/>
    <col min="15099" max="15099" width="11.44140625" style="7" customWidth="1"/>
    <col min="15100" max="15100" width="24.6640625" style="7" customWidth="1"/>
    <col min="15101" max="15350" width="9.109375" style="7"/>
    <col min="15351" max="15351" width="7.88671875" style="7" customWidth="1"/>
    <col min="15352" max="15352" width="55.5546875" style="7" customWidth="1"/>
    <col min="15353" max="15353" width="7" style="7" customWidth="1"/>
    <col min="15354" max="15354" width="10.44140625" style="7" customWidth="1"/>
    <col min="15355" max="15355" width="11.44140625" style="7" customWidth="1"/>
    <col min="15356" max="15356" width="24.6640625" style="7" customWidth="1"/>
    <col min="15357" max="15606" width="9.109375" style="7"/>
    <col min="15607" max="15607" width="7.88671875" style="7" customWidth="1"/>
    <col min="15608" max="15608" width="55.5546875" style="7" customWidth="1"/>
    <col min="15609" max="15609" width="7" style="7" customWidth="1"/>
    <col min="15610" max="15610" width="10.44140625" style="7" customWidth="1"/>
    <col min="15611" max="15611" width="11.44140625" style="7" customWidth="1"/>
    <col min="15612" max="15612" width="24.6640625" style="7" customWidth="1"/>
    <col min="15613" max="15862" width="9.109375" style="7"/>
    <col min="15863" max="15863" width="7.88671875" style="7" customWidth="1"/>
    <col min="15864" max="15864" width="55.5546875" style="7" customWidth="1"/>
    <col min="15865" max="15865" width="7" style="7" customWidth="1"/>
    <col min="15866" max="15866" width="10.44140625" style="7" customWidth="1"/>
    <col min="15867" max="15867" width="11.44140625" style="7" customWidth="1"/>
    <col min="15868" max="15868" width="24.6640625" style="7" customWidth="1"/>
    <col min="15869" max="16118" width="9.109375" style="7"/>
    <col min="16119" max="16119" width="7.88671875" style="7" customWidth="1"/>
    <col min="16120" max="16120" width="55.5546875" style="7" customWidth="1"/>
    <col min="16121" max="16121" width="7" style="7" customWidth="1"/>
    <col min="16122" max="16122" width="10.44140625" style="7" customWidth="1"/>
    <col min="16123" max="16123" width="11.44140625" style="7" customWidth="1"/>
    <col min="16124" max="16124" width="24.6640625" style="7" customWidth="1"/>
    <col min="16125" max="16384" width="9.109375" style="7"/>
  </cols>
  <sheetData>
    <row r="1" spans="1:166" customFormat="1" ht="59.25" customHeight="1">
      <c r="A1" s="15"/>
      <c r="B1" s="16"/>
      <c r="C1" s="17"/>
      <c r="D1" s="18"/>
      <c r="E1" s="18"/>
      <c r="F1" s="300" t="s">
        <v>289</v>
      </c>
      <c r="G1" s="19"/>
    </row>
    <row r="2" spans="1:166" s="14" customFormat="1" ht="19.5" customHeight="1">
      <c r="A2" s="10" t="s">
        <v>2</v>
      </c>
      <c r="B2" s="11" t="s">
        <v>3</v>
      </c>
      <c r="C2" s="12" t="s">
        <v>4</v>
      </c>
      <c r="D2" s="12" t="s">
        <v>5</v>
      </c>
      <c r="E2" s="12" t="s">
        <v>6</v>
      </c>
      <c r="F2" s="13" t="s">
        <v>7</v>
      </c>
      <c r="G2" s="24"/>
    </row>
    <row r="3" spans="1:166" s="14" customFormat="1" ht="19.5" customHeight="1" thickBot="1">
      <c r="A3" s="21"/>
      <c r="B3" s="22"/>
      <c r="C3" s="23"/>
      <c r="D3" s="23"/>
      <c r="E3" s="23"/>
      <c r="F3" s="24"/>
      <c r="G3" s="24"/>
    </row>
    <row r="4" spans="1:166" s="34" customFormat="1" thickBot="1">
      <c r="A4" s="28"/>
      <c r="B4" s="29" t="s">
        <v>325</v>
      </c>
      <c r="C4" s="30"/>
      <c r="D4" s="31"/>
      <c r="E4" s="31"/>
      <c r="F4" s="231"/>
      <c r="G4" s="288"/>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row>
    <row r="5" spans="1:166" s="14" customFormat="1" ht="19.5" customHeight="1">
      <c r="A5" s="21"/>
      <c r="B5" s="22"/>
      <c r="C5" s="23"/>
      <c r="D5" s="23"/>
      <c r="E5" s="23"/>
      <c r="F5" s="24"/>
      <c r="G5" s="24"/>
    </row>
    <row r="6" spans="1:166" s="14" customFormat="1" ht="174.75" customHeight="1">
      <c r="A6" s="21"/>
      <c r="B6" s="408" t="s">
        <v>326</v>
      </c>
      <c r="C6" s="409"/>
      <c r="D6" s="409"/>
      <c r="E6" s="409"/>
      <c r="F6" s="24"/>
      <c r="G6" s="24"/>
    </row>
    <row r="7" spans="1:166" s="14" customFormat="1" ht="19.5" customHeight="1" thickBot="1">
      <c r="A7" s="21"/>
      <c r="B7" s="22"/>
      <c r="C7" s="23"/>
      <c r="D7" s="23"/>
      <c r="E7" s="23"/>
      <c r="F7" s="24"/>
      <c r="G7" s="24"/>
    </row>
    <row r="8" spans="1:166" s="34" customFormat="1" thickBot="1">
      <c r="A8" s="28" t="s">
        <v>0</v>
      </c>
      <c r="B8" s="29" t="s">
        <v>22</v>
      </c>
      <c r="C8" s="30"/>
      <c r="D8" s="31"/>
      <c r="E8" s="31"/>
      <c r="F8" s="32"/>
      <c r="G8" s="289"/>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row>
    <row r="9" spans="1:166" s="14" customFormat="1" ht="17.25" customHeight="1">
      <c r="A9" s="21"/>
      <c r="B9" s="25"/>
      <c r="C9" s="23"/>
      <c r="D9" s="23"/>
      <c r="E9" s="23"/>
      <c r="F9" s="24"/>
      <c r="G9" s="24"/>
    </row>
    <row r="10" spans="1:166" s="40" customFormat="1" ht="41.4">
      <c r="A10" s="27" t="s">
        <v>12</v>
      </c>
      <c r="B10" s="41" t="s">
        <v>353</v>
      </c>
      <c r="C10" s="166"/>
      <c r="D10" s="38"/>
      <c r="E10" s="38"/>
      <c r="F10" s="53"/>
      <c r="G10" s="39"/>
    </row>
    <row r="11" spans="1:166" s="40" customFormat="1" ht="13.8">
      <c r="A11" s="52"/>
      <c r="B11" s="145"/>
      <c r="C11" s="166" t="s">
        <v>203</v>
      </c>
      <c r="D11" s="38">
        <v>1</v>
      </c>
      <c r="E11" s="38">
        <v>2200</v>
      </c>
      <c r="F11" s="53">
        <f>D11*E11</f>
        <v>2200</v>
      </c>
      <c r="G11" s="39"/>
    </row>
    <row r="12" spans="1:166" s="40" customFormat="1" ht="13.8">
      <c r="A12" s="52"/>
      <c r="B12" s="145"/>
      <c r="C12" s="166"/>
      <c r="D12" s="38"/>
      <c r="E12" s="38"/>
      <c r="F12" s="53"/>
      <c r="G12" s="39"/>
    </row>
    <row r="13" spans="1:166" s="40" customFormat="1" ht="69">
      <c r="A13" s="27" t="s">
        <v>13</v>
      </c>
      <c r="B13" s="41" t="s">
        <v>352</v>
      </c>
      <c r="C13" s="166"/>
      <c r="D13" s="38"/>
      <c r="E13" s="38"/>
      <c r="F13" s="53"/>
      <c r="G13" s="39"/>
    </row>
    <row r="14" spans="1:166" s="40" customFormat="1" ht="13.8">
      <c r="A14" s="52"/>
      <c r="B14" s="145" t="s">
        <v>25</v>
      </c>
      <c r="C14" s="166" t="s">
        <v>26</v>
      </c>
      <c r="D14" s="38">
        <v>31.82</v>
      </c>
      <c r="E14" s="38">
        <v>30</v>
      </c>
      <c r="F14" s="53">
        <f>D14*E14</f>
        <v>954.6</v>
      </c>
      <c r="G14" s="39"/>
    </row>
    <row r="15" spans="1:166" s="40" customFormat="1" ht="13.8">
      <c r="A15" s="52"/>
      <c r="B15" s="145"/>
      <c r="C15" s="166"/>
      <c r="D15" s="38"/>
      <c r="E15" s="38"/>
      <c r="F15" s="53"/>
      <c r="G15" s="39"/>
    </row>
    <row r="16" spans="1:166" s="40" customFormat="1" ht="41.4">
      <c r="A16" s="27" t="s">
        <v>113</v>
      </c>
      <c r="B16" s="145" t="s">
        <v>169</v>
      </c>
      <c r="C16" s="166"/>
      <c r="D16" s="38"/>
      <c r="E16" s="38"/>
      <c r="F16" s="53"/>
      <c r="G16" s="39"/>
    </row>
    <row r="17" spans="1:7" s="37" customFormat="1" ht="13.8">
      <c r="A17" s="43"/>
      <c r="B17" s="145" t="s">
        <v>27</v>
      </c>
      <c r="C17" s="166" t="s">
        <v>1</v>
      </c>
      <c r="D17" s="38">
        <v>5</v>
      </c>
      <c r="E17" s="38">
        <v>30</v>
      </c>
      <c r="F17" s="53">
        <f>D17*E17</f>
        <v>150</v>
      </c>
      <c r="G17" s="39"/>
    </row>
    <row r="18" spans="1:7" s="37" customFormat="1" ht="13.8">
      <c r="A18" s="43"/>
      <c r="B18" s="145"/>
      <c r="C18" s="166"/>
      <c r="D18" s="38"/>
      <c r="E18" s="38"/>
      <c r="F18" s="53"/>
      <c r="G18" s="39"/>
    </row>
    <row r="19" spans="1:7" s="60" customFormat="1" ht="41.4">
      <c r="A19" s="27" t="s">
        <v>14</v>
      </c>
      <c r="B19" s="61" t="s">
        <v>170</v>
      </c>
      <c r="C19" s="26"/>
      <c r="D19" s="62"/>
      <c r="E19" s="217"/>
      <c r="F19" s="301"/>
      <c r="G19" s="185"/>
    </row>
    <row r="20" spans="1:7" s="37" customFormat="1" ht="13.8">
      <c r="A20" s="43"/>
      <c r="B20" s="145" t="s">
        <v>61</v>
      </c>
      <c r="C20" s="166" t="s">
        <v>1</v>
      </c>
      <c r="D20" s="38">
        <v>1</v>
      </c>
      <c r="E20" s="38">
        <v>100</v>
      </c>
      <c r="F20" s="53">
        <f>D20*E20</f>
        <v>100</v>
      </c>
      <c r="G20" s="39"/>
    </row>
    <row r="21" spans="1:7" s="37" customFormat="1" ht="13.8">
      <c r="A21" s="43"/>
      <c r="B21" s="145"/>
      <c r="C21" s="166"/>
      <c r="D21" s="38"/>
      <c r="E21" s="38"/>
      <c r="F21" s="53"/>
      <c r="G21" s="39"/>
    </row>
    <row r="22" spans="1:7" s="60" customFormat="1" ht="55.2">
      <c r="A22" s="27" t="s">
        <v>44</v>
      </c>
      <c r="B22" s="61" t="s">
        <v>157</v>
      </c>
      <c r="C22" s="26"/>
      <c r="D22" s="62"/>
      <c r="E22" s="217"/>
      <c r="F22" s="301"/>
      <c r="G22" s="185"/>
    </row>
    <row r="23" spans="1:7" s="37" customFormat="1" ht="13.8">
      <c r="A23" s="43"/>
      <c r="B23" s="145" t="s">
        <v>61</v>
      </c>
      <c r="C23" s="166" t="s">
        <v>1</v>
      </c>
      <c r="D23" s="38">
        <v>2</v>
      </c>
      <c r="E23" s="38">
        <v>700</v>
      </c>
      <c r="F23" s="53">
        <f>D23*E23</f>
        <v>1400</v>
      </c>
      <c r="G23" s="39"/>
    </row>
    <row r="24" spans="1:7" s="37" customFormat="1" ht="13.8">
      <c r="A24" s="43"/>
      <c r="B24" s="145"/>
      <c r="C24" s="166"/>
      <c r="D24" s="38"/>
      <c r="E24" s="38"/>
      <c r="F24" s="53"/>
      <c r="G24" s="39"/>
    </row>
    <row r="25" spans="1:7" s="60" customFormat="1" ht="58.5" customHeight="1">
      <c r="A25" s="27" t="s">
        <v>110</v>
      </c>
      <c r="B25" s="61" t="s">
        <v>57</v>
      </c>
      <c r="C25" s="26"/>
      <c r="D25" s="62"/>
      <c r="E25" s="217"/>
      <c r="F25" s="301"/>
      <c r="G25" s="185"/>
    </row>
    <row r="26" spans="1:7" s="37" customFormat="1" ht="13.8">
      <c r="A26" s="43"/>
      <c r="B26" s="145" t="s">
        <v>45</v>
      </c>
      <c r="C26" s="166" t="s">
        <v>46</v>
      </c>
      <c r="D26" s="38">
        <v>50</v>
      </c>
      <c r="E26" s="38">
        <v>130</v>
      </c>
      <c r="F26" s="53">
        <f t="shared" ref="F26:F27" si="0">D26*E26</f>
        <v>6500</v>
      </c>
      <c r="G26" s="39"/>
    </row>
    <row r="27" spans="1:7" s="37" customFormat="1" ht="13.8">
      <c r="A27" s="43"/>
      <c r="B27" s="145" t="s">
        <v>47</v>
      </c>
      <c r="C27" s="166" t="s">
        <v>46</v>
      </c>
      <c r="D27" s="38">
        <v>50</v>
      </c>
      <c r="E27" s="38">
        <v>90</v>
      </c>
      <c r="F27" s="53">
        <f t="shared" si="0"/>
        <v>4500</v>
      </c>
      <c r="G27" s="39"/>
    </row>
    <row r="28" spans="1:7" s="37" customFormat="1" ht="13.8">
      <c r="A28" s="43"/>
      <c r="B28" s="354" t="s">
        <v>374</v>
      </c>
      <c r="C28" s="166"/>
      <c r="D28" s="38"/>
      <c r="E28" s="38"/>
      <c r="F28" s="53"/>
      <c r="G28" s="39"/>
    </row>
    <row r="29" spans="1:7" s="37" customFormat="1" ht="13.8">
      <c r="A29" s="43"/>
      <c r="B29" s="145"/>
      <c r="C29" s="166"/>
      <c r="D29" s="38"/>
      <c r="E29" s="38"/>
      <c r="F29" s="53"/>
      <c r="G29" s="39"/>
    </row>
    <row r="30" spans="1:7" s="60" customFormat="1" ht="51" customHeight="1">
      <c r="A30" s="27" t="s">
        <v>144</v>
      </c>
      <c r="B30" s="61" t="s">
        <v>62</v>
      </c>
      <c r="C30" s="26"/>
      <c r="D30" s="62"/>
      <c r="E30" s="217"/>
      <c r="F30" s="301"/>
      <c r="G30" s="185"/>
    </row>
    <row r="31" spans="1:7" s="37" customFormat="1" ht="13.8">
      <c r="A31" s="43"/>
      <c r="B31" s="145" t="s">
        <v>61</v>
      </c>
      <c r="C31" s="166" t="s">
        <v>1</v>
      </c>
      <c r="D31" s="38">
        <v>4</v>
      </c>
      <c r="E31" s="38">
        <v>105</v>
      </c>
      <c r="F31" s="53">
        <f>D31*E31</f>
        <v>420</v>
      </c>
      <c r="G31" s="39"/>
    </row>
    <row r="32" spans="1:7" s="37" customFormat="1" ht="13.8">
      <c r="A32" s="43"/>
      <c r="B32" s="145"/>
      <c r="C32" s="166"/>
      <c r="D32" s="38"/>
      <c r="E32" s="38"/>
      <c r="F32" s="53"/>
      <c r="G32" s="39"/>
    </row>
    <row r="33" spans="1:7" s="37" customFormat="1" ht="27.6">
      <c r="A33" s="186" t="s">
        <v>145</v>
      </c>
      <c r="B33" s="41" t="s">
        <v>159</v>
      </c>
      <c r="C33" s="191"/>
      <c r="D33" s="187"/>
      <c r="E33" s="187"/>
      <c r="F33" s="302"/>
      <c r="G33" s="188"/>
    </row>
    <row r="34" spans="1:7" s="37" customFormat="1" ht="13.8">
      <c r="A34" s="43"/>
      <c r="B34" s="145" t="s">
        <v>127</v>
      </c>
      <c r="C34" s="166" t="s">
        <v>1</v>
      </c>
      <c r="D34" s="38">
        <v>1</v>
      </c>
      <c r="E34" s="38">
        <v>20</v>
      </c>
      <c r="F34" s="53">
        <f>D34*E34</f>
        <v>20</v>
      </c>
      <c r="G34" s="39"/>
    </row>
    <row r="35" spans="1:7" s="37" customFormat="1" ht="13.8">
      <c r="A35" s="43"/>
      <c r="B35" s="145"/>
      <c r="C35" s="166"/>
      <c r="D35" s="38"/>
      <c r="E35" s="38"/>
      <c r="F35" s="53"/>
      <c r="G35" s="39"/>
    </row>
    <row r="36" spans="1:7" s="37" customFormat="1" ht="27.6">
      <c r="A36" s="186" t="s">
        <v>146</v>
      </c>
      <c r="B36" s="41" t="s">
        <v>158</v>
      </c>
      <c r="C36" s="191"/>
      <c r="D36" s="187"/>
      <c r="E36" s="187"/>
      <c r="F36" s="302"/>
      <c r="G36" s="188"/>
    </row>
    <row r="37" spans="1:7" s="37" customFormat="1" ht="13.8">
      <c r="A37" s="43"/>
      <c r="B37" s="145" t="s">
        <v>127</v>
      </c>
      <c r="C37" s="166" t="s">
        <v>1</v>
      </c>
      <c r="D37" s="38">
        <v>1</v>
      </c>
      <c r="E37" s="38">
        <v>500</v>
      </c>
      <c r="F37" s="53">
        <f>D37*E37</f>
        <v>500</v>
      </c>
      <c r="G37" s="39"/>
    </row>
    <row r="38" spans="1:7" s="37" customFormat="1" ht="13.8">
      <c r="A38" s="43"/>
      <c r="B38" s="145"/>
      <c r="C38" s="166"/>
      <c r="D38" s="38"/>
      <c r="E38" s="38"/>
      <c r="F38" s="53"/>
      <c r="G38" s="39"/>
    </row>
    <row r="39" spans="1:7" s="40" customFormat="1" ht="62.25" customHeight="1">
      <c r="A39" s="27" t="s">
        <v>217</v>
      </c>
      <c r="B39" s="354" t="s">
        <v>232</v>
      </c>
      <c r="C39" s="166"/>
      <c r="D39" s="38"/>
      <c r="E39" s="38"/>
      <c r="F39" s="53"/>
      <c r="G39" s="39"/>
    </row>
    <row r="40" spans="1:7" s="37" customFormat="1">
      <c r="A40" s="43"/>
      <c r="B40" s="145"/>
      <c r="C40" s="355" t="s">
        <v>203</v>
      </c>
      <c r="D40" s="356">
        <v>2</v>
      </c>
      <c r="E40" s="356">
        <v>2400</v>
      </c>
      <c r="F40" s="357">
        <f>D40*E40</f>
        <v>4800</v>
      </c>
      <c r="G40" s="377"/>
    </row>
    <row r="41" spans="1:7" s="37" customFormat="1" ht="21.75" customHeight="1">
      <c r="A41" s="43"/>
      <c r="B41" s="145"/>
      <c r="C41" s="166"/>
      <c r="D41" s="38"/>
      <c r="E41" s="38"/>
      <c r="F41" s="53"/>
      <c r="G41" s="378"/>
    </row>
    <row r="42" spans="1:7" s="40" customFormat="1" ht="27.6">
      <c r="A42" s="27" t="s">
        <v>310</v>
      </c>
      <c r="B42" s="145" t="s">
        <v>311</v>
      </c>
      <c r="C42" s="166"/>
      <c r="D42" s="38"/>
      <c r="E42" s="38"/>
      <c r="F42" s="53"/>
      <c r="G42" s="39"/>
    </row>
    <row r="43" spans="1:7" s="37" customFormat="1" ht="13.8">
      <c r="A43" s="43"/>
      <c r="B43" s="145" t="s">
        <v>312</v>
      </c>
      <c r="C43" s="166" t="s">
        <v>1</v>
      </c>
      <c r="D43" s="38">
        <v>3</v>
      </c>
      <c r="E43" s="38">
        <v>900</v>
      </c>
      <c r="F43" s="53">
        <f>D43*E43</f>
        <v>2700</v>
      </c>
      <c r="G43" s="39"/>
    </row>
    <row r="44" spans="1:7" s="37" customFormat="1" ht="13.8">
      <c r="A44" s="43"/>
      <c r="B44" s="145"/>
      <c r="C44" s="166"/>
      <c r="D44" s="38"/>
      <c r="E44" s="38"/>
      <c r="F44" s="53"/>
      <c r="G44" s="39"/>
    </row>
    <row r="45" spans="1:7" s="40" customFormat="1" ht="60" customHeight="1">
      <c r="A45" s="27" t="s">
        <v>313</v>
      </c>
      <c r="B45" s="61" t="s">
        <v>314</v>
      </c>
      <c r="C45" s="166"/>
      <c r="D45" s="38"/>
      <c r="E45" s="38"/>
      <c r="F45" s="53"/>
      <c r="G45" s="39"/>
    </row>
    <row r="46" spans="1:7" s="37" customFormat="1" ht="13.8">
      <c r="A46" s="43"/>
      <c r="B46" s="145" t="s">
        <v>312</v>
      </c>
      <c r="C46" s="166" t="s">
        <v>1</v>
      </c>
      <c r="D46" s="38">
        <v>1</v>
      </c>
      <c r="E46" s="38">
        <v>100</v>
      </c>
      <c r="F46" s="53">
        <f>D46*E46</f>
        <v>100</v>
      </c>
      <c r="G46" s="39"/>
    </row>
    <row r="47" spans="1:7" s="37" customFormat="1" ht="13.8">
      <c r="A47" s="43"/>
      <c r="B47" s="145"/>
      <c r="C47" s="166"/>
      <c r="D47" s="38"/>
      <c r="E47" s="38"/>
      <c r="F47" s="53"/>
      <c r="G47" s="39"/>
    </row>
    <row r="48" spans="1:7" s="40" customFormat="1" ht="87.75" customHeight="1">
      <c r="A48" s="27" t="s">
        <v>315</v>
      </c>
      <c r="B48" s="61" t="s">
        <v>316</v>
      </c>
      <c r="C48" s="166"/>
      <c r="D48" s="38"/>
      <c r="E48" s="38"/>
      <c r="F48" s="53"/>
      <c r="G48" s="39"/>
    </row>
    <row r="49" spans="1:166" s="37" customFormat="1" ht="13.8">
      <c r="A49" s="43"/>
      <c r="B49" s="145" t="s">
        <v>312</v>
      </c>
      <c r="C49" s="166" t="s">
        <v>1</v>
      </c>
      <c r="D49" s="38">
        <v>1</v>
      </c>
      <c r="E49" s="38">
        <v>800</v>
      </c>
      <c r="F49" s="53">
        <f>D49*E49</f>
        <v>800</v>
      </c>
      <c r="G49" s="378"/>
    </row>
    <row r="50" spans="1:166" s="40" customFormat="1" thickBot="1">
      <c r="A50" s="34"/>
      <c r="B50" s="35"/>
      <c r="C50" s="34"/>
      <c r="D50" s="38"/>
      <c r="E50" s="303"/>
      <c r="F50" s="53"/>
      <c r="G50" s="39"/>
    </row>
    <row r="51" spans="1:166" s="34" customFormat="1" ht="16.2" thickBot="1">
      <c r="A51" s="43"/>
      <c r="B51" s="44" t="s">
        <v>28</v>
      </c>
      <c r="C51" s="45"/>
      <c r="D51" s="46"/>
      <c r="E51" s="46"/>
      <c r="F51" s="304">
        <f>SUM(F10:F50)</f>
        <v>25144.6</v>
      </c>
      <c r="G51" s="290"/>
    </row>
    <row r="52" spans="1:166" s="40" customFormat="1" ht="13.8">
      <c r="A52" s="52"/>
      <c r="B52" s="35"/>
      <c r="C52" s="34"/>
      <c r="D52" s="38"/>
      <c r="E52" s="38"/>
      <c r="F52" s="53"/>
      <c r="G52" s="39"/>
    </row>
    <row r="53" spans="1:166" s="40" customFormat="1" thickBot="1">
      <c r="A53" s="52"/>
      <c r="B53" s="35"/>
      <c r="C53" s="34"/>
      <c r="D53" s="38"/>
      <c r="E53" s="38"/>
      <c r="F53" s="53"/>
      <c r="G53" s="39"/>
    </row>
    <row r="54" spans="1:166" s="34" customFormat="1" thickBot="1">
      <c r="A54" s="28" t="s">
        <v>17</v>
      </c>
      <c r="B54" s="29" t="s">
        <v>15</v>
      </c>
      <c r="C54" s="30"/>
      <c r="D54" s="31"/>
      <c r="E54" s="31"/>
      <c r="F54" s="32"/>
      <c r="G54" s="289"/>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row>
    <row r="55" spans="1:166" s="40" customFormat="1" ht="13.8">
      <c r="A55" s="52"/>
      <c r="B55" s="35"/>
      <c r="C55" s="34"/>
      <c r="D55" s="38"/>
      <c r="E55" s="38"/>
      <c r="F55" s="53"/>
      <c r="G55" s="39"/>
    </row>
    <row r="56" spans="1:166" s="40" customFormat="1" ht="33" customHeight="1">
      <c r="A56" s="27" t="s">
        <v>19</v>
      </c>
      <c r="B56" s="358" t="s">
        <v>160</v>
      </c>
      <c r="C56" s="297"/>
      <c r="D56" s="298"/>
      <c r="E56" s="305"/>
      <c r="F56" s="306"/>
      <c r="G56" s="189"/>
    </row>
    <row r="57" spans="1:166" s="40" customFormat="1" ht="13.8">
      <c r="A57" s="34"/>
      <c r="B57" s="145" t="s">
        <v>25</v>
      </c>
      <c r="C57" s="355" t="s">
        <v>26</v>
      </c>
      <c r="D57" s="356">
        <v>1405.96</v>
      </c>
      <c r="E57" s="359">
        <v>50</v>
      </c>
      <c r="F57" s="53">
        <f>D57*E57</f>
        <v>70298</v>
      </c>
      <c r="G57" s="39"/>
    </row>
    <row r="58" spans="1:166" s="40" customFormat="1" ht="13.8">
      <c r="A58" s="34"/>
      <c r="B58" s="145"/>
      <c r="C58" s="166"/>
      <c r="D58" s="38"/>
      <c r="E58" s="303"/>
      <c r="F58" s="53"/>
      <c r="G58" s="39"/>
    </row>
    <row r="59" spans="1:166" s="60" customFormat="1" ht="193.2">
      <c r="A59" s="27" t="s">
        <v>69</v>
      </c>
      <c r="B59" s="41" t="s">
        <v>162</v>
      </c>
      <c r="C59" s="192"/>
      <c r="D59" s="66"/>
      <c r="E59" s="307"/>
      <c r="F59" s="292"/>
      <c r="G59" s="190"/>
    </row>
    <row r="60" spans="1:166" s="60" customFormat="1">
      <c r="A60" s="141"/>
      <c r="B60" s="41" t="s">
        <v>133</v>
      </c>
      <c r="C60" s="142" t="s">
        <v>60</v>
      </c>
      <c r="D60" s="142">
        <v>14.7</v>
      </c>
      <c r="E60" s="308">
        <v>4600</v>
      </c>
      <c r="F60" s="53">
        <f>D60*E60</f>
        <v>67620</v>
      </c>
      <c r="G60" s="39"/>
    </row>
    <row r="61" spans="1:166" s="40" customFormat="1" ht="13.8">
      <c r="A61" s="34"/>
      <c r="B61" s="145"/>
      <c r="C61" s="166"/>
      <c r="D61" s="38"/>
      <c r="E61" s="303"/>
      <c r="F61" s="53"/>
      <c r="G61" s="39"/>
    </row>
    <row r="62" spans="1:166" s="144" customFormat="1" ht="138">
      <c r="A62" s="27" t="s">
        <v>218</v>
      </c>
      <c r="B62" s="41" t="s">
        <v>161</v>
      </c>
      <c r="C62" s="48"/>
      <c r="D62" s="38"/>
      <c r="E62" s="38"/>
      <c r="F62" s="53"/>
      <c r="G62" s="182"/>
    </row>
    <row r="63" spans="1:166" s="144" customFormat="1" ht="13.8">
      <c r="A63" s="47"/>
      <c r="B63" s="41" t="s">
        <v>133</v>
      </c>
      <c r="C63" s="26" t="s">
        <v>60</v>
      </c>
      <c r="D63" s="183">
        <v>18.73</v>
      </c>
      <c r="E63" s="309">
        <v>3500</v>
      </c>
      <c r="F63" s="53">
        <f>D63*E63</f>
        <v>65555</v>
      </c>
      <c r="G63" s="39"/>
    </row>
    <row r="64" spans="1:166" s="60" customFormat="1">
      <c r="A64" s="141"/>
      <c r="B64" s="41"/>
      <c r="C64" s="142"/>
      <c r="D64" s="142"/>
      <c r="E64" s="308"/>
      <c r="F64" s="310"/>
      <c r="G64" s="143"/>
    </row>
    <row r="65" spans="1:166" s="40" customFormat="1" ht="74.25" customHeight="1">
      <c r="A65" s="27" t="s">
        <v>112</v>
      </c>
      <c r="B65" s="41" t="s">
        <v>354</v>
      </c>
      <c r="C65" s="166"/>
      <c r="D65" s="42"/>
      <c r="E65" s="311"/>
      <c r="F65" s="306"/>
      <c r="G65" s="189"/>
    </row>
    <row r="66" spans="1:166" s="40" customFormat="1" ht="13.8">
      <c r="A66" s="34"/>
      <c r="B66" s="145" t="s">
        <v>25</v>
      </c>
      <c r="C66" s="166" t="s">
        <v>26</v>
      </c>
      <c r="D66" s="38">
        <v>23.84</v>
      </c>
      <c r="E66" s="303">
        <v>70</v>
      </c>
      <c r="F66" s="53">
        <f>D66*E66</f>
        <v>1668.8</v>
      </c>
      <c r="G66" s="39"/>
    </row>
    <row r="67" spans="1:166" s="40" customFormat="1" ht="13.8">
      <c r="A67" s="34"/>
      <c r="B67" s="145"/>
      <c r="C67" s="166"/>
      <c r="D67" s="38"/>
      <c r="E67" s="303"/>
      <c r="F67" s="53"/>
      <c r="G67" s="39"/>
    </row>
    <row r="68" spans="1:166" s="40" customFormat="1" ht="105" customHeight="1">
      <c r="A68" s="27" t="s">
        <v>134</v>
      </c>
      <c r="B68" s="233" t="s">
        <v>375</v>
      </c>
      <c r="C68" s="166"/>
      <c r="D68" s="42"/>
      <c r="E68" s="311"/>
      <c r="F68" s="306"/>
      <c r="G68" s="189"/>
    </row>
    <row r="69" spans="1:166" s="40" customFormat="1" ht="13.8">
      <c r="A69" s="34"/>
      <c r="B69" s="145" t="s">
        <v>25</v>
      </c>
      <c r="C69" s="166" t="s">
        <v>26</v>
      </c>
      <c r="D69" s="38">
        <v>23.84</v>
      </c>
      <c r="E69" s="303">
        <v>100</v>
      </c>
      <c r="F69" s="53">
        <f>D69*E69</f>
        <v>2384</v>
      </c>
      <c r="G69" s="39"/>
    </row>
    <row r="70" spans="1:166" s="40" customFormat="1" thickBot="1">
      <c r="A70" s="34"/>
      <c r="B70" s="139"/>
      <c r="C70" s="34"/>
      <c r="D70" s="38"/>
      <c r="E70" s="303"/>
      <c r="F70" s="53"/>
      <c r="G70" s="39"/>
    </row>
    <row r="71" spans="1:166" s="34" customFormat="1" ht="16.2" thickBot="1">
      <c r="A71" s="43"/>
      <c r="B71" s="44" t="s">
        <v>29</v>
      </c>
      <c r="C71" s="45"/>
      <c r="D71" s="46"/>
      <c r="E71" s="46"/>
      <c r="F71" s="304">
        <f>SUM(F56:F70)</f>
        <v>207525.8</v>
      </c>
      <c r="G71" s="290"/>
    </row>
    <row r="72" spans="1:166" s="40" customFormat="1" ht="13.8">
      <c r="A72" s="52"/>
      <c r="B72" s="35"/>
      <c r="C72" s="34"/>
      <c r="D72" s="38"/>
      <c r="E72" s="38"/>
      <c r="F72" s="53"/>
      <c r="G72" s="39"/>
    </row>
    <row r="73" spans="1:166" s="40" customFormat="1" thickBot="1">
      <c r="A73" s="52"/>
      <c r="B73" s="35"/>
      <c r="C73" s="34"/>
      <c r="D73" s="38"/>
      <c r="E73" s="38"/>
      <c r="F73" s="53"/>
      <c r="G73" s="39"/>
    </row>
    <row r="74" spans="1:166" s="34" customFormat="1" thickBot="1">
      <c r="A74" s="28" t="s">
        <v>18</v>
      </c>
      <c r="B74" s="29" t="s">
        <v>16</v>
      </c>
      <c r="C74" s="30"/>
      <c r="D74" s="31"/>
      <c r="E74" s="31"/>
      <c r="F74" s="32"/>
      <c r="G74" s="289"/>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row>
    <row r="75" spans="1:166" s="40" customFormat="1" ht="13.8">
      <c r="A75" s="52"/>
      <c r="B75" s="35"/>
      <c r="C75" s="34"/>
      <c r="D75" s="38"/>
      <c r="E75" s="38"/>
      <c r="F75" s="53"/>
      <c r="G75" s="39"/>
    </row>
    <row r="76" spans="1:166" s="60" customFormat="1" ht="301.5" customHeight="1">
      <c r="A76" s="27" t="s">
        <v>30</v>
      </c>
      <c r="B76" s="360" t="s">
        <v>386</v>
      </c>
      <c r="C76" s="166"/>
      <c r="D76" s="38"/>
      <c r="E76" s="38"/>
      <c r="F76" s="53"/>
      <c r="G76" s="39"/>
      <c r="H76" s="401"/>
      <c r="I76" s="401"/>
    </row>
    <row r="77" spans="1:166" s="40" customFormat="1" ht="13.8">
      <c r="A77" s="34"/>
      <c r="B77" s="145" t="s">
        <v>25</v>
      </c>
      <c r="C77" s="166" t="s">
        <v>26</v>
      </c>
      <c r="D77" s="38">
        <v>1107.58</v>
      </c>
      <c r="E77" s="303">
        <v>330</v>
      </c>
      <c r="F77" s="53">
        <f>D77*E77</f>
        <v>365501.39999999997</v>
      </c>
      <c r="G77" s="39"/>
    </row>
    <row r="78" spans="1:166" s="40" customFormat="1" ht="13.8">
      <c r="A78" s="34"/>
      <c r="B78" s="145"/>
      <c r="C78" s="166"/>
      <c r="D78" s="38"/>
      <c r="E78" s="303"/>
      <c r="F78" s="53"/>
      <c r="G78" s="39"/>
    </row>
    <row r="79" spans="1:166" s="144" customFormat="1" ht="103.5" customHeight="1">
      <c r="A79" s="27" t="s">
        <v>211</v>
      </c>
      <c r="B79" s="41" t="s">
        <v>219</v>
      </c>
      <c r="C79" s="48"/>
      <c r="D79" s="38"/>
      <c r="E79" s="38"/>
      <c r="F79" s="53"/>
      <c r="G79" s="182"/>
    </row>
    <row r="80" spans="1:166" s="144" customFormat="1" ht="15.6">
      <c r="A80" s="47"/>
      <c r="B80" s="49" t="s">
        <v>58</v>
      </c>
      <c r="C80" s="26" t="s">
        <v>26</v>
      </c>
      <c r="D80" s="183">
        <v>195.61</v>
      </c>
      <c r="E80" s="309">
        <v>280</v>
      </c>
      <c r="F80" s="53">
        <f>D80*E80</f>
        <v>54770.8</v>
      </c>
      <c r="G80" s="39"/>
      <c r="H80" s="401"/>
      <c r="I80" s="401"/>
      <c r="J80" s="401"/>
    </row>
    <row r="81" spans="1:11" s="144" customFormat="1" ht="13.8">
      <c r="A81" s="47"/>
      <c r="B81" s="49"/>
      <c r="C81" s="26"/>
      <c r="D81" s="183"/>
      <c r="E81" s="309"/>
      <c r="F81" s="312"/>
      <c r="G81" s="184"/>
    </row>
    <row r="82" spans="1:11" s="60" customFormat="1" ht="105" customHeight="1">
      <c r="A82" s="27" t="s">
        <v>31</v>
      </c>
      <c r="B82" s="41" t="s">
        <v>327</v>
      </c>
      <c r="C82" s="166"/>
      <c r="D82" s="38"/>
      <c r="E82" s="38"/>
      <c r="F82" s="53"/>
      <c r="G82" s="39"/>
    </row>
    <row r="83" spans="1:11" s="40" customFormat="1" ht="15.6">
      <c r="A83" s="34"/>
      <c r="B83" s="145" t="s">
        <v>25</v>
      </c>
      <c r="C83" s="166" t="s">
        <v>26</v>
      </c>
      <c r="D83" s="38">
        <v>163.51</v>
      </c>
      <c r="E83" s="303">
        <v>340</v>
      </c>
      <c r="F83" s="53">
        <f>D83*E83</f>
        <v>55593.399999999994</v>
      </c>
      <c r="G83" s="39"/>
      <c r="H83" s="401"/>
      <c r="I83" s="401"/>
      <c r="J83" s="401"/>
      <c r="K83" s="401"/>
    </row>
    <row r="84" spans="1:11" s="40" customFormat="1" ht="13.8">
      <c r="A84" s="34"/>
      <c r="B84" s="145"/>
      <c r="C84" s="166"/>
      <c r="D84" s="38"/>
      <c r="E84" s="303"/>
      <c r="F84" s="53"/>
      <c r="G84" s="39"/>
    </row>
    <row r="85" spans="1:11" s="60" customFormat="1" ht="175.5" customHeight="1">
      <c r="A85" s="27" t="s">
        <v>220</v>
      </c>
      <c r="B85" s="361" t="s">
        <v>387</v>
      </c>
      <c r="C85" s="166"/>
      <c r="D85" s="38"/>
      <c r="E85" s="38"/>
      <c r="F85" s="53"/>
      <c r="G85" s="39"/>
    </row>
    <row r="86" spans="1:11" s="40" customFormat="1" ht="13.8">
      <c r="A86" s="34"/>
      <c r="B86" s="145" t="s">
        <v>25</v>
      </c>
      <c r="C86" s="166" t="s">
        <v>26</v>
      </c>
      <c r="D86" s="38">
        <v>11.59</v>
      </c>
      <c r="E86" s="303">
        <v>320</v>
      </c>
      <c r="F86" s="53">
        <f>D86*E86</f>
        <v>3708.8</v>
      </c>
      <c r="G86" s="39"/>
    </row>
    <row r="87" spans="1:11" s="40" customFormat="1" ht="13.8">
      <c r="A87" s="34"/>
      <c r="B87" s="145"/>
      <c r="C87" s="166"/>
      <c r="D87" s="38"/>
      <c r="E87" s="303"/>
      <c r="F87" s="53"/>
      <c r="G87" s="39"/>
    </row>
    <row r="88" spans="1:11" s="144" customFormat="1" ht="75" customHeight="1">
      <c r="A88" s="27" t="s">
        <v>33</v>
      </c>
      <c r="B88" s="41" t="s">
        <v>221</v>
      </c>
      <c r="C88" s="48"/>
      <c r="D88" s="38"/>
      <c r="E88" s="38"/>
      <c r="F88" s="53"/>
      <c r="G88" s="182"/>
    </row>
    <row r="89" spans="1:11" s="144" customFormat="1" ht="13.8">
      <c r="A89" s="47"/>
      <c r="B89" s="49" t="s">
        <v>376</v>
      </c>
      <c r="C89" s="26" t="s">
        <v>26</v>
      </c>
      <c r="D89" s="183">
        <v>630.41999999999996</v>
      </c>
      <c r="E89" s="309">
        <v>60</v>
      </c>
      <c r="F89" s="53">
        <f t="shared" ref="F89:F91" si="1">D89*E89</f>
        <v>37825.199999999997</v>
      </c>
      <c r="G89" s="39"/>
      <c r="H89" s="279"/>
      <c r="I89" s="279"/>
      <c r="J89" s="279"/>
    </row>
    <row r="90" spans="1:11" s="144" customFormat="1" ht="13.8">
      <c r="A90" s="47"/>
      <c r="B90" s="49" t="s">
        <v>59</v>
      </c>
      <c r="C90" s="26" t="s">
        <v>26</v>
      </c>
      <c r="D90" s="183">
        <v>630.41999999999996</v>
      </c>
      <c r="E90" s="309">
        <v>8</v>
      </c>
      <c r="F90" s="53">
        <f t="shared" si="1"/>
        <v>5043.3599999999997</v>
      </c>
      <c r="G90" s="39"/>
    </row>
    <row r="91" spans="1:11" s="144" customFormat="1" ht="13.8">
      <c r="A91" s="47"/>
      <c r="B91" s="49" t="s">
        <v>377</v>
      </c>
      <c r="C91" s="26" t="s">
        <v>26</v>
      </c>
      <c r="D91" s="183">
        <v>630.41999999999996</v>
      </c>
      <c r="E91" s="309">
        <v>20</v>
      </c>
      <c r="F91" s="53">
        <f t="shared" si="1"/>
        <v>12608.4</v>
      </c>
      <c r="G91" s="39"/>
    </row>
    <row r="92" spans="1:11" s="144" customFormat="1" ht="13.8">
      <c r="A92" s="47"/>
      <c r="B92" s="49"/>
      <c r="C92" s="26"/>
      <c r="D92" s="183"/>
      <c r="E92" s="309"/>
      <c r="F92" s="312"/>
      <c r="G92" s="184"/>
    </row>
    <row r="93" spans="1:11" s="144" customFormat="1" ht="69">
      <c r="A93" s="27" t="s">
        <v>114</v>
      </c>
      <c r="B93" s="41" t="s">
        <v>317</v>
      </c>
      <c r="C93" s="48"/>
      <c r="D93" s="38"/>
      <c r="E93" s="38"/>
      <c r="F93" s="53"/>
      <c r="G93" s="182"/>
    </row>
    <row r="94" spans="1:11" s="144" customFormat="1" ht="13.8">
      <c r="A94" s="47"/>
      <c r="B94" s="49" t="s">
        <v>376</v>
      </c>
      <c r="C94" s="26" t="s">
        <v>26</v>
      </c>
      <c r="D94" s="183">
        <v>87.33</v>
      </c>
      <c r="E94" s="309">
        <v>60</v>
      </c>
      <c r="F94" s="53">
        <f t="shared" ref="F94:F96" si="2">D94*E94</f>
        <v>5239.8</v>
      </c>
      <c r="G94" s="39"/>
    </row>
    <row r="95" spans="1:11" s="144" customFormat="1" ht="13.8">
      <c r="A95" s="47"/>
      <c r="B95" s="49" t="s">
        <v>59</v>
      </c>
      <c r="C95" s="26" t="s">
        <v>26</v>
      </c>
      <c r="D95" s="183">
        <v>87.33</v>
      </c>
      <c r="E95" s="309">
        <v>8</v>
      </c>
      <c r="F95" s="53">
        <f t="shared" si="2"/>
        <v>698.64</v>
      </c>
      <c r="G95" s="39"/>
    </row>
    <row r="96" spans="1:11" s="144" customFormat="1" ht="13.8">
      <c r="A96" s="47"/>
      <c r="B96" s="49" t="s">
        <v>377</v>
      </c>
      <c r="C96" s="26" t="s">
        <v>26</v>
      </c>
      <c r="D96" s="183">
        <v>87.33</v>
      </c>
      <c r="E96" s="309">
        <v>20</v>
      </c>
      <c r="F96" s="53">
        <f t="shared" si="2"/>
        <v>1746.6</v>
      </c>
      <c r="G96" s="39"/>
    </row>
    <row r="97" spans="1:11" s="144" customFormat="1" ht="13.8">
      <c r="A97" s="47"/>
      <c r="B97" s="49"/>
      <c r="C97" s="26"/>
      <c r="D97" s="183"/>
      <c r="E97" s="309"/>
      <c r="F97" s="312"/>
      <c r="G97" s="184"/>
    </row>
    <row r="98" spans="1:11" s="144" customFormat="1" ht="124.2">
      <c r="A98" s="27" t="s">
        <v>147</v>
      </c>
      <c r="B98" s="233" t="s">
        <v>356</v>
      </c>
      <c r="C98" s="48"/>
      <c r="D98" s="38"/>
      <c r="E98" s="38"/>
      <c r="F98" s="53"/>
      <c r="G98" s="53"/>
    </row>
    <row r="99" spans="1:11" s="40" customFormat="1" ht="13.8">
      <c r="A99" s="34"/>
      <c r="B99" s="145" t="s">
        <v>25</v>
      </c>
      <c r="C99" s="355" t="s">
        <v>26</v>
      </c>
      <c r="D99" s="38">
        <v>44.55</v>
      </c>
      <c r="E99" s="303">
        <v>750</v>
      </c>
      <c r="F99" s="53">
        <f>D99*E99</f>
        <v>33412.5</v>
      </c>
      <c r="G99" s="39"/>
    </row>
    <row r="100" spans="1:11" s="40" customFormat="1" ht="13.8">
      <c r="A100" s="34"/>
      <c r="B100" s="145"/>
      <c r="C100" s="166"/>
      <c r="D100" s="38"/>
      <c r="E100" s="303"/>
      <c r="F100" s="53"/>
      <c r="G100" s="39"/>
    </row>
    <row r="101" spans="1:11" s="144" customFormat="1" ht="82.8">
      <c r="A101" s="27" t="s">
        <v>115</v>
      </c>
      <c r="B101" s="49" t="s">
        <v>212</v>
      </c>
      <c r="C101" s="26"/>
      <c r="D101" s="183"/>
      <c r="E101" s="309"/>
      <c r="F101" s="312"/>
      <c r="G101" s="184"/>
    </row>
    <row r="102" spans="1:11" s="40" customFormat="1" ht="15.6">
      <c r="A102" s="34"/>
      <c r="B102" s="145" t="s">
        <v>25</v>
      </c>
      <c r="C102" s="355" t="s">
        <v>26</v>
      </c>
      <c r="D102" s="38">
        <v>129.22999999999999</v>
      </c>
      <c r="E102" s="303">
        <v>340</v>
      </c>
      <c r="F102" s="53">
        <f>D102*E102</f>
        <v>43938.2</v>
      </c>
      <c r="G102" s="39"/>
      <c r="H102" s="401"/>
      <c r="I102" s="401"/>
      <c r="J102" s="401"/>
    </row>
    <row r="103" spans="1:11" s="154" customFormat="1" ht="13.8">
      <c r="A103" s="151"/>
      <c r="B103" s="155"/>
      <c r="C103" s="156"/>
      <c r="D103" s="152"/>
      <c r="E103" s="313"/>
      <c r="F103" s="314"/>
      <c r="G103" s="153"/>
    </row>
    <row r="104" spans="1:11" s="144" customFormat="1" ht="102" customHeight="1">
      <c r="A104" s="27" t="s">
        <v>222</v>
      </c>
      <c r="B104" s="41" t="s">
        <v>216</v>
      </c>
      <c r="C104" s="48"/>
      <c r="D104" s="38"/>
      <c r="E104" s="38"/>
      <c r="F104" s="53"/>
      <c r="G104" s="182"/>
    </row>
    <row r="105" spans="1:11" s="144" customFormat="1" ht="18" customHeight="1">
      <c r="A105" s="47"/>
      <c r="B105" s="49" t="s">
        <v>215</v>
      </c>
      <c r="C105" s="26" t="s">
        <v>26</v>
      </c>
      <c r="D105" s="183">
        <v>21.41</v>
      </c>
      <c r="E105" s="309">
        <v>110</v>
      </c>
      <c r="F105" s="53">
        <f>D105*E105</f>
        <v>2355.1</v>
      </c>
      <c r="G105" s="39"/>
      <c r="H105" s="279"/>
      <c r="I105" s="279"/>
    </row>
    <row r="106" spans="1:11" s="154" customFormat="1" ht="13.8">
      <c r="A106" s="151"/>
      <c r="B106" s="155"/>
      <c r="C106" s="156"/>
      <c r="D106" s="152"/>
      <c r="E106" s="313"/>
      <c r="F106" s="314"/>
      <c r="G106" s="153"/>
    </row>
    <row r="107" spans="1:11" s="164" customFormat="1" ht="48" customHeight="1">
      <c r="A107" s="27" t="s">
        <v>318</v>
      </c>
      <c r="B107" s="41" t="s">
        <v>223</v>
      </c>
      <c r="C107" s="194"/>
      <c r="D107" s="162"/>
      <c r="E107" s="315"/>
      <c r="F107" s="316"/>
      <c r="G107" s="163"/>
    </row>
    <row r="108" spans="1:11" s="60" customFormat="1" ht="15.6">
      <c r="A108" s="193"/>
      <c r="B108" s="127" t="s">
        <v>25</v>
      </c>
      <c r="C108" s="26" t="s">
        <v>26</v>
      </c>
      <c r="D108" s="42">
        <v>87.25</v>
      </c>
      <c r="E108" s="317">
        <v>270</v>
      </c>
      <c r="F108" s="53">
        <f>D108*E108</f>
        <v>23557.5</v>
      </c>
      <c r="G108" s="39"/>
      <c r="H108" s="351"/>
    </row>
    <row r="109" spans="1:11" s="36" customFormat="1" ht="16.2" thickBot="1">
      <c r="A109" s="72"/>
      <c r="B109" s="127"/>
      <c r="C109" s="195"/>
      <c r="D109" s="42"/>
      <c r="E109" s="317"/>
      <c r="F109" s="318"/>
      <c r="G109" s="121"/>
      <c r="H109" s="400"/>
      <c r="I109" s="400"/>
      <c r="J109" s="400"/>
      <c r="K109" s="400"/>
    </row>
    <row r="110" spans="1:11" s="34" customFormat="1" ht="16.2" thickBot="1">
      <c r="A110" s="43"/>
      <c r="B110" s="44" t="s">
        <v>32</v>
      </c>
      <c r="C110" s="196"/>
      <c r="D110" s="46"/>
      <c r="E110" s="46"/>
      <c r="F110" s="304">
        <f>SUM(F76:F109)</f>
        <v>645999.69999999995</v>
      </c>
      <c r="G110" s="290"/>
    </row>
    <row r="111" spans="1:11" s="40" customFormat="1" ht="13.8">
      <c r="A111" s="52"/>
      <c r="B111" s="35"/>
      <c r="C111" s="166"/>
      <c r="D111" s="38"/>
      <c r="E111" s="38"/>
      <c r="F111" s="53"/>
      <c r="G111" s="39"/>
    </row>
    <row r="112" spans="1:11" s="40" customFormat="1" thickBot="1">
      <c r="A112" s="52"/>
      <c r="B112" s="35"/>
      <c r="C112" s="166"/>
      <c r="D112" s="38"/>
      <c r="E112" s="38"/>
      <c r="F112" s="53"/>
      <c r="G112" s="39"/>
    </row>
    <row r="113" spans="1:166" s="34" customFormat="1" thickBot="1">
      <c r="A113" s="28" t="s">
        <v>20</v>
      </c>
      <c r="B113" s="29" t="s">
        <v>39</v>
      </c>
      <c r="C113" s="197"/>
      <c r="D113" s="31"/>
      <c r="E113" s="31"/>
      <c r="F113" s="32"/>
      <c r="G113" s="289"/>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c r="EO113" s="33"/>
      <c r="EP113" s="33"/>
      <c r="EQ113" s="33"/>
      <c r="ER113" s="33"/>
      <c r="ES113" s="33"/>
      <c r="ET113" s="33"/>
      <c r="EU113" s="33"/>
      <c r="EV113" s="33"/>
      <c r="EW113" s="33"/>
      <c r="EX113" s="33"/>
      <c r="EY113" s="33"/>
      <c r="EZ113" s="33"/>
      <c r="FA113" s="33"/>
      <c r="FB113" s="33"/>
      <c r="FC113" s="33"/>
      <c r="FD113" s="33"/>
      <c r="FE113" s="33"/>
      <c r="FF113" s="33"/>
      <c r="FG113" s="33"/>
      <c r="FH113" s="33"/>
      <c r="FI113" s="33"/>
      <c r="FJ113" s="33"/>
    </row>
    <row r="114" spans="1:166" s="40" customFormat="1" ht="13.8">
      <c r="A114" s="52"/>
      <c r="B114" s="35"/>
      <c r="C114" s="166"/>
      <c r="D114" s="38"/>
      <c r="E114" s="38"/>
      <c r="F114" s="53"/>
      <c r="G114" s="39"/>
    </row>
    <row r="115" spans="1:166" s="40" customFormat="1" ht="45" customHeight="1">
      <c r="A115" s="27" t="s">
        <v>48</v>
      </c>
      <c r="B115" s="41" t="s">
        <v>136</v>
      </c>
      <c r="C115" s="166"/>
      <c r="D115" s="38"/>
      <c r="E115" s="38"/>
      <c r="F115" s="53"/>
      <c r="G115" s="39"/>
    </row>
    <row r="116" spans="1:166" s="40" customFormat="1" ht="13.8">
      <c r="A116" s="52"/>
      <c r="B116" s="35" t="s">
        <v>23</v>
      </c>
      <c r="C116" s="166" t="s">
        <v>24</v>
      </c>
      <c r="D116" s="38">
        <v>81.739999999999995</v>
      </c>
      <c r="E116" s="38">
        <v>20</v>
      </c>
      <c r="F116" s="53">
        <f>D116*E116</f>
        <v>1634.8</v>
      </c>
      <c r="G116" s="39"/>
    </row>
    <row r="117" spans="1:166" s="40" customFormat="1" ht="13.8">
      <c r="A117" s="52"/>
      <c r="B117" s="145"/>
      <c r="C117" s="166"/>
      <c r="D117" s="38"/>
      <c r="E117" s="38"/>
      <c r="F117" s="53"/>
      <c r="G117" s="39"/>
    </row>
    <row r="118" spans="1:166" s="40" customFormat="1" ht="69">
      <c r="A118" s="27" t="s">
        <v>49</v>
      </c>
      <c r="B118" s="145" t="s">
        <v>357</v>
      </c>
      <c r="C118" s="166"/>
      <c r="D118" s="38"/>
      <c r="E118" s="38"/>
      <c r="F118" s="53"/>
      <c r="G118" s="39"/>
    </row>
    <row r="119" spans="1:166" s="40" customFormat="1" ht="13.8">
      <c r="A119" s="52"/>
      <c r="B119" s="145" t="s">
        <v>23</v>
      </c>
      <c r="C119" s="166" t="s">
        <v>24</v>
      </c>
      <c r="D119" s="38">
        <v>81.739999999999995</v>
      </c>
      <c r="E119" s="38">
        <v>85</v>
      </c>
      <c r="F119" s="53">
        <f>D119*E119</f>
        <v>6947.9</v>
      </c>
      <c r="G119" s="39"/>
    </row>
    <row r="120" spans="1:166" s="40" customFormat="1" ht="13.8">
      <c r="A120" s="52"/>
      <c r="B120" s="145"/>
      <c r="C120" s="166"/>
      <c r="D120" s="38"/>
      <c r="E120" s="38"/>
      <c r="F120" s="53"/>
      <c r="G120" s="39"/>
    </row>
    <row r="121" spans="1:166" s="40" customFormat="1" ht="69">
      <c r="A121" s="27" t="s">
        <v>50</v>
      </c>
      <c r="B121" s="41" t="s">
        <v>171</v>
      </c>
      <c r="C121" s="166"/>
      <c r="D121" s="38"/>
      <c r="E121" s="38"/>
      <c r="F121" s="53"/>
      <c r="G121" s="39"/>
    </row>
    <row r="122" spans="1:166" s="40" customFormat="1" ht="13.8">
      <c r="A122" s="52"/>
      <c r="B122" s="145" t="s">
        <v>23</v>
      </c>
      <c r="C122" s="166" t="s">
        <v>24</v>
      </c>
      <c r="D122" s="38">
        <v>80.62</v>
      </c>
      <c r="E122" s="38">
        <v>20</v>
      </c>
      <c r="F122" s="53">
        <f>D122*E122</f>
        <v>1612.4</v>
      </c>
      <c r="G122" s="39"/>
    </row>
    <row r="123" spans="1:166" s="71" customFormat="1" ht="13.8">
      <c r="A123" s="75"/>
      <c r="B123" s="68"/>
      <c r="C123" s="198"/>
      <c r="D123" s="69"/>
      <c r="E123" s="69"/>
      <c r="F123" s="319"/>
      <c r="G123" s="70"/>
    </row>
    <row r="124" spans="1:166" s="40" customFormat="1" ht="69">
      <c r="A124" s="27" t="s">
        <v>51</v>
      </c>
      <c r="B124" s="233" t="s">
        <v>358</v>
      </c>
      <c r="C124" s="166"/>
      <c r="D124" s="38"/>
      <c r="E124" s="38"/>
      <c r="F124" s="53"/>
      <c r="G124" s="39"/>
    </row>
    <row r="125" spans="1:166" s="40" customFormat="1" ht="13.8">
      <c r="A125" s="52"/>
      <c r="B125" s="145" t="s">
        <v>23</v>
      </c>
      <c r="C125" s="166" t="s">
        <v>24</v>
      </c>
      <c r="D125" s="38">
        <v>80.62</v>
      </c>
      <c r="E125" s="38">
        <v>80</v>
      </c>
      <c r="F125" s="53">
        <f>D125*E125</f>
        <v>6449.6</v>
      </c>
      <c r="G125" s="39"/>
    </row>
    <row r="126" spans="1:166" s="71" customFormat="1" ht="13.8">
      <c r="A126" s="75"/>
      <c r="B126" s="68"/>
      <c r="C126" s="198"/>
      <c r="D126" s="69"/>
      <c r="E126" s="69"/>
      <c r="F126" s="319"/>
      <c r="G126" s="70"/>
    </row>
    <row r="127" spans="1:166" s="40" customFormat="1" ht="55.2">
      <c r="A127" s="27" t="s">
        <v>52</v>
      </c>
      <c r="B127" s="41" t="s">
        <v>137</v>
      </c>
      <c r="C127" s="166"/>
      <c r="D127" s="38"/>
      <c r="E127" s="38"/>
      <c r="F127" s="53"/>
      <c r="G127" s="39"/>
    </row>
    <row r="128" spans="1:166" s="40" customFormat="1" ht="13.8">
      <c r="A128" s="52"/>
      <c r="B128" s="145" t="s">
        <v>23</v>
      </c>
      <c r="C128" s="166" t="s">
        <v>24</v>
      </c>
      <c r="D128" s="38">
        <v>34.47</v>
      </c>
      <c r="E128" s="38">
        <v>70</v>
      </c>
      <c r="F128" s="53">
        <f>D128*E128</f>
        <v>2412.9</v>
      </c>
      <c r="G128" s="39"/>
    </row>
    <row r="129" spans="1:7" s="71" customFormat="1" ht="13.8">
      <c r="A129" s="75"/>
      <c r="B129" s="68"/>
      <c r="C129" s="198"/>
      <c r="D129" s="69"/>
      <c r="E129" s="69"/>
      <c r="F129" s="319"/>
      <c r="G129" s="70"/>
    </row>
    <row r="130" spans="1:7" s="40" customFormat="1" ht="145.5" customHeight="1">
      <c r="A130" s="27" t="s">
        <v>53</v>
      </c>
      <c r="B130" s="41" t="s">
        <v>224</v>
      </c>
      <c r="C130" s="166"/>
      <c r="D130" s="38"/>
      <c r="E130" s="38"/>
      <c r="F130" s="53"/>
      <c r="G130" s="39"/>
    </row>
    <row r="131" spans="1:7" s="40" customFormat="1" ht="13.8">
      <c r="A131" s="52"/>
      <c r="B131" s="145" t="s">
        <v>25</v>
      </c>
      <c r="C131" s="166" t="s">
        <v>26</v>
      </c>
      <c r="D131" s="38">
        <v>61.94</v>
      </c>
      <c r="E131" s="38">
        <v>45</v>
      </c>
      <c r="F131" s="53">
        <f>D131*E131</f>
        <v>2787.2999999999997</v>
      </c>
      <c r="G131" s="39"/>
    </row>
    <row r="132" spans="1:7" s="71" customFormat="1" ht="13.8">
      <c r="A132" s="75"/>
      <c r="B132" s="68"/>
      <c r="C132" s="198"/>
      <c r="D132" s="69"/>
      <c r="E132" s="69"/>
      <c r="F132" s="319"/>
      <c r="G132" s="70"/>
    </row>
    <row r="133" spans="1:7" s="40" customFormat="1" ht="82.8">
      <c r="A133" s="27" t="s">
        <v>138</v>
      </c>
      <c r="B133" s="41" t="s">
        <v>172</v>
      </c>
      <c r="C133" s="166"/>
      <c r="D133" s="38"/>
      <c r="E133" s="38"/>
      <c r="F133" s="53"/>
      <c r="G133" s="39"/>
    </row>
    <row r="134" spans="1:7" s="40" customFormat="1" ht="13.8">
      <c r="A134" s="52"/>
      <c r="B134" s="145" t="s">
        <v>25</v>
      </c>
      <c r="C134" s="166" t="s">
        <v>26</v>
      </c>
      <c r="D134" s="38">
        <v>61.94</v>
      </c>
      <c r="E134" s="38">
        <v>90</v>
      </c>
      <c r="F134" s="53">
        <f>D134*E134</f>
        <v>5574.5999999999995</v>
      </c>
      <c r="G134" s="39"/>
    </row>
    <row r="135" spans="1:7" s="71" customFormat="1" ht="13.8">
      <c r="A135" s="75"/>
      <c r="B135" s="68"/>
      <c r="C135" s="198"/>
      <c r="D135" s="69"/>
      <c r="E135" s="69"/>
      <c r="F135" s="319"/>
      <c r="G135" s="70"/>
    </row>
    <row r="136" spans="1:7" s="40" customFormat="1" ht="117" customHeight="1">
      <c r="A136" s="27" t="s">
        <v>139</v>
      </c>
      <c r="B136" s="41" t="s">
        <v>184</v>
      </c>
      <c r="C136" s="166"/>
      <c r="D136" s="38"/>
      <c r="E136" s="38"/>
      <c r="F136" s="53"/>
      <c r="G136" s="39"/>
    </row>
    <row r="137" spans="1:7" s="40" customFormat="1" ht="13.8">
      <c r="A137" s="52"/>
      <c r="B137" s="145" t="s">
        <v>23</v>
      </c>
      <c r="C137" s="166" t="s">
        <v>24</v>
      </c>
      <c r="D137" s="38">
        <v>34.47</v>
      </c>
      <c r="E137" s="38">
        <v>70</v>
      </c>
      <c r="F137" s="53">
        <f>D137*E137</f>
        <v>2412.9</v>
      </c>
      <c r="G137" s="39"/>
    </row>
    <row r="138" spans="1:7" s="40" customFormat="1" ht="13.8">
      <c r="A138" s="52"/>
      <c r="B138" s="145"/>
      <c r="C138" s="166"/>
      <c r="D138" s="38"/>
      <c r="E138" s="38"/>
      <c r="F138" s="53"/>
      <c r="G138" s="39"/>
    </row>
    <row r="139" spans="1:7" s="40" customFormat="1" ht="88.5" customHeight="1">
      <c r="A139" s="27" t="s">
        <v>225</v>
      </c>
      <c r="B139" s="41" t="s">
        <v>180</v>
      </c>
      <c r="C139" s="166"/>
      <c r="D139" s="167"/>
      <c r="E139" s="167"/>
      <c r="F139" s="320"/>
      <c r="G139" s="168"/>
    </row>
    <row r="140" spans="1:7" s="40" customFormat="1" ht="13.8">
      <c r="A140" s="52"/>
      <c r="B140" s="145" t="s">
        <v>25</v>
      </c>
      <c r="C140" s="166" t="s">
        <v>26</v>
      </c>
      <c r="D140" s="167">
        <v>21.41</v>
      </c>
      <c r="E140" s="167">
        <v>180</v>
      </c>
      <c r="F140" s="53">
        <f>D140*E140</f>
        <v>3853.8</v>
      </c>
      <c r="G140" s="39"/>
    </row>
    <row r="141" spans="1:7" s="40" customFormat="1" ht="13.8">
      <c r="A141" s="52"/>
      <c r="B141" s="145"/>
      <c r="C141" s="166"/>
      <c r="D141" s="38"/>
      <c r="E141" s="38"/>
      <c r="F141" s="53"/>
      <c r="G141" s="39"/>
    </row>
    <row r="142" spans="1:7" s="40" customFormat="1" ht="96.6">
      <c r="A142" s="27" t="s">
        <v>140</v>
      </c>
      <c r="B142" s="352" t="s">
        <v>181</v>
      </c>
      <c r="C142" s="166"/>
      <c r="D142" s="167"/>
      <c r="E142" s="167"/>
      <c r="F142" s="320"/>
      <c r="G142" s="168"/>
    </row>
    <row r="143" spans="1:7" s="40" customFormat="1" ht="13.8">
      <c r="A143" s="52"/>
      <c r="B143" s="145" t="s">
        <v>25</v>
      </c>
      <c r="C143" s="166" t="s">
        <v>26</v>
      </c>
      <c r="D143" s="167">
        <v>21.41</v>
      </c>
      <c r="E143" s="167">
        <v>150</v>
      </c>
      <c r="F143" s="53">
        <f>D143*E143</f>
        <v>3211.5</v>
      </c>
      <c r="G143" s="39"/>
    </row>
    <row r="144" spans="1:7" s="40" customFormat="1" ht="13.8">
      <c r="A144" s="52"/>
      <c r="B144" s="145"/>
      <c r="C144" s="166"/>
      <c r="D144" s="38"/>
      <c r="E144" s="38"/>
      <c r="F144" s="53"/>
      <c r="G144" s="39"/>
    </row>
    <row r="145" spans="1:166" s="40" customFormat="1" ht="82.8">
      <c r="A145" s="27" t="s">
        <v>226</v>
      </c>
      <c r="B145" s="41" t="s">
        <v>182</v>
      </c>
      <c r="C145" s="166"/>
      <c r="D145" s="167"/>
      <c r="E145" s="167"/>
      <c r="F145" s="320"/>
      <c r="G145" s="168"/>
    </row>
    <row r="146" spans="1:166" s="40" customFormat="1" ht="13.8">
      <c r="A146" s="52"/>
      <c r="B146" s="145" t="s">
        <v>23</v>
      </c>
      <c r="C146" s="166" t="s">
        <v>24</v>
      </c>
      <c r="D146" s="167">
        <v>3.08</v>
      </c>
      <c r="E146" s="167">
        <v>90</v>
      </c>
      <c r="F146" s="53">
        <f>D146*E146</f>
        <v>277.2</v>
      </c>
      <c r="G146" s="39"/>
    </row>
    <row r="147" spans="1:166" s="40" customFormat="1" ht="13.8">
      <c r="A147" s="52"/>
      <c r="B147" s="145"/>
      <c r="C147" s="166"/>
      <c r="D147" s="38"/>
      <c r="E147" s="38"/>
      <c r="F147" s="53"/>
      <c r="G147" s="39"/>
    </row>
    <row r="148" spans="1:166" s="40" customFormat="1" ht="69">
      <c r="A148" s="27" t="s">
        <v>227</v>
      </c>
      <c r="B148" s="41" t="s">
        <v>183</v>
      </c>
      <c r="C148" s="166"/>
      <c r="D148" s="167"/>
      <c r="E148" s="167"/>
      <c r="F148" s="320"/>
      <c r="G148" s="168"/>
    </row>
    <row r="149" spans="1:166" s="40" customFormat="1" ht="13.8">
      <c r="A149" s="52"/>
      <c r="B149" s="145" t="s">
        <v>23</v>
      </c>
      <c r="C149" s="166" t="s">
        <v>24</v>
      </c>
      <c r="D149" s="167">
        <v>29.88</v>
      </c>
      <c r="E149" s="167">
        <v>75</v>
      </c>
      <c r="F149" s="53">
        <f>D149*E149</f>
        <v>2241</v>
      </c>
      <c r="G149" s="39"/>
    </row>
    <row r="150" spans="1:166" s="40" customFormat="1" ht="13.8">
      <c r="A150" s="52"/>
      <c r="B150" s="145"/>
      <c r="C150" s="166"/>
      <c r="D150" s="38"/>
      <c r="E150" s="38"/>
      <c r="F150" s="53"/>
      <c r="G150" s="39"/>
    </row>
    <row r="151" spans="1:166" s="40" customFormat="1" ht="60" customHeight="1">
      <c r="A151" s="27" t="s">
        <v>228</v>
      </c>
      <c r="B151" s="41" t="s">
        <v>388</v>
      </c>
      <c r="C151" s="166"/>
      <c r="D151" s="167"/>
      <c r="E151" s="167"/>
      <c r="F151" s="320"/>
      <c r="G151" s="168"/>
    </row>
    <row r="152" spans="1:166" s="40" customFormat="1" ht="13.8">
      <c r="A152" s="52"/>
      <c r="B152" s="145" t="s">
        <v>23</v>
      </c>
      <c r="C152" s="166" t="s">
        <v>24</v>
      </c>
      <c r="D152" s="167">
        <v>29.88</v>
      </c>
      <c r="E152" s="167">
        <v>110</v>
      </c>
      <c r="F152" s="53">
        <f>D152*E152</f>
        <v>3286.7999999999997</v>
      </c>
      <c r="G152" s="39"/>
    </row>
    <row r="153" spans="1:166" s="40" customFormat="1" ht="13.8">
      <c r="A153" s="52"/>
      <c r="B153" s="145"/>
      <c r="C153" s="166"/>
      <c r="D153" s="167"/>
      <c r="E153" s="167"/>
      <c r="F153" s="320"/>
      <c r="G153" s="168"/>
    </row>
    <row r="154" spans="1:166" s="40" customFormat="1" ht="72.75" customHeight="1">
      <c r="A154" s="27" t="s">
        <v>229</v>
      </c>
      <c r="B154" s="41" t="s">
        <v>213</v>
      </c>
      <c r="C154" s="166"/>
      <c r="D154" s="167"/>
      <c r="E154" s="167"/>
      <c r="F154" s="320"/>
      <c r="G154" s="168"/>
    </row>
    <row r="155" spans="1:166" s="40" customFormat="1" ht="13.8">
      <c r="A155" s="52"/>
      <c r="B155" s="145" t="s">
        <v>25</v>
      </c>
      <c r="C155" s="166" t="s">
        <v>26</v>
      </c>
      <c r="D155" s="167">
        <v>17.190000000000001</v>
      </c>
      <c r="E155" s="167">
        <v>140</v>
      </c>
      <c r="F155" s="53">
        <f>D155*E155</f>
        <v>2406.6000000000004</v>
      </c>
      <c r="G155" s="39"/>
    </row>
    <row r="156" spans="1:166" s="40" customFormat="1" thickBot="1">
      <c r="A156" s="52"/>
      <c r="B156" s="145"/>
      <c r="C156" s="166"/>
      <c r="D156" s="167"/>
      <c r="E156" s="167"/>
      <c r="F156" s="320"/>
      <c r="G156" s="168"/>
    </row>
    <row r="157" spans="1:166" s="34" customFormat="1" ht="16.2" thickBot="1">
      <c r="A157" s="43"/>
      <c r="B157" s="44" t="s">
        <v>40</v>
      </c>
      <c r="C157" s="45"/>
      <c r="D157" s="46"/>
      <c r="E157" s="46"/>
      <c r="F157" s="304">
        <f>SUM(F115:F156)</f>
        <v>45109.299999999996</v>
      </c>
      <c r="G157" s="290"/>
    </row>
    <row r="158" spans="1:166" s="40" customFormat="1" ht="13.8">
      <c r="A158" s="52"/>
      <c r="B158" s="35"/>
      <c r="C158" s="34"/>
      <c r="D158" s="38"/>
      <c r="E158" s="38"/>
      <c r="F158" s="53"/>
      <c r="G158" s="39"/>
    </row>
    <row r="159" spans="1:166" s="40" customFormat="1" thickBot="1">
      <c r="A159" s="52"/>
      <c r="B159" s="35"/>
      <c r="C159" s="34"/>
      <c r="D159" s="38"/>
      <c r="E159" s="38"/>
      <c r="F159" s="53"/>
      <c r="G159" s="39"/>
    </row>
    <row r="160" spans="1:166" s="34" customFormat="1" thickBot="1">
      <c r="A160" s="28" t="s">
        <v>21</v>
      </c>
      <c r="B160" s="29" t="s">
        <v>42</v>
      </c>
      <c r="C160" s="30"/>
      <c r="D160" s="31"/>
      <c r="E160" s="31"/>
      <c r="F160" s="32"/>
      <c r="G160" s="289"/>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33"/>
      <c r="ED160" s="33"/>
      <c r="EE160" s="33"/>
      <c r="EF160" s="33"/>
      <c r="EG160" s="33"/>
      <c r="EH160" s="33"/>
      <c r="EI160" s="33"/>
      <c r="EJ160" s="33"/>
      <c r="EK160" s="33"/>
      <c r="EL160" s="33"/>
      <c r="EM160" s="33"/>
      <c r="EN160" s="33"/>
      <c r="EO160" s="33"/>
      <c r="EP160" s="33"/>
      <c r="EQ160" s="33"/>
      <c r="ER160" s="33"/>
      <c r="ES160" s="33"/>
      <c r="ET160" s="33"/>
      <c r="EU160" s="33"/>
      <c r="EV160" s="33"/>
      <c r="EW160" s="33"/>
      <c r="EX160" s="33"/>
      <c r="EY160" s="33"/>
      <c r="EZ160" s="33"/>
      <c r="FA160" s="33"/>
      <c r="FB160" s="33"/>
      <c r="FC160" s="33"/>
      <c r="FD160" s="33"/>
      <c r="FE160" s="33"/>
      <c r="FF160" s="33"/>
      <c r="FG160" s="33"/>
      <c r="FH160" s="33"/>
      <c r="FI160" s="33"/>
      <c r="FJ160" s="33"/>
    </row>
    <row r="161" spans="1:166" s="40" customFormat="1" ht="13.8">
      <c r="A161" s="52"/>
      <c r="B161" s="35"/>
      <c r="C161" s="34"/>
      <c r="D161" s="38"/>
      <c r="E161" s="38"/>
      <c r="F161" s="53"/>
      <c r="G161" s="39"/>
    </row>
    <row r="162" spans="1:166" s="40" customFormat="1" ht="110.4">
      <c r="A162" s="27" t="s">
        <v>54</v>
      </c>
      <c r="B162" s="358" t="s">
        <v>173</v>
      </c>
      <c r="C162" s="296"/>
      <c r="D162" s="38"/>
      <c r="E162" s="38"/>
      <c r="F162" s="53"/>
      <c r="G162" s="39"/>
    </row>
    <row r="163" spans="1:166" s="40" customFormat="1" ht="13.8">
      <c r="A163" s="52"/>
      <c r="B163" s="35" t="s">
        <v>25</v>
      </c>
      <c r="C163" s="166" t="s">
        <v>26</v>
      </c>
      <c r="D163" s="38">
        <v>30.54</v>
      </c>
      <c r="E163" s="38">
        <v>40</v>
      </c>
      <c r="F163" s="53">
        <f>D163*E163</f>
        <v>1221.5999999999999</v>
      </c>
      <c r="G163" s="39"/>
    </row>
    <row r="164" spans="1:166" s="40" customFormat="1" ht="13.8">
      <c r="A164" s="52"/>
      <c r="B164" s="145"/>
      <c r="C164" s="166"/>
      <c r="D164" s="38"/>
      <c r="E164" s="38"/>
      <c r="F164" s="53"/>
      <c r="G164" s="39"/>
    </row>
    <row r="165" spans="1:166" s="40" customFormat="1" ht="104.25" customHeight="1">
      <c r="A165" s="27" t="s">
        <v>307</v>
      </c>
      <c r="B165" s="148" t="s">
        <v>355</v>
      </c>
      <c r="C165" s="34"/>
      <c r="D165" s="38"/>
      <c r="E165" s="38"/>
      <c r="F165" s="53"/>
      <c r="G165" s="39"/>
    </row>
    <row r="166" spans="1:166" s="40" customFormat="1" ht="13.8">
      <c r="A166" s="52"/>
      <c r="B166" s="145" t="s">
        <v>25</v>
      </c>
      <c r="C166" s="166" t="s">
        <v>26</v>
      </c>
      <c r="D166" s="38">
        <v>23.84</v>
      </c>
      <c r="E166" s="38">
        <v>240</v>
      </c>
      <c r="F166" s="53">
        <f>D166*E166</f>
        <v>5721.6</v>
      </c>
      <c r="G166" s="39"/>
    </row>
    <row r="167" spans="1:166" s="40" customFormat="1" thickBot="1">
      <c r="A167" s="52"/>
      <c r="B167" s="145"/>
      <c r="C167" s="166"/>
      <c r="D167" s="38"/>
      <c r="E167" s="38"/>
      <c r="F167" s="53"/>
      <c r="G167" s="39"/>
    </row>
    <row r="168" spans="1:166" s="34" customFormat="1" ht="16.2" thickBot="1">
      <c r="A168" s="43"/>
      <c r="B168" s="44" t="s">
        <v>43</v>
      </c>
      <c r="C168" s="45"/>
      <c r="D168" s="46"/>
      <c r="E168" s="46"/>
      <c r="F168" s="304">
        <f>SUM(F162:F167)</f>
        <v>6943.2000000000007</v>
      </c>
      <c r="G168" s="290"/>
    </row>
    <row r="169" spans="1:166" s="40" customFormat="1" ht="13.8">
      <c r="A169" s="52"/>
      <c r="B169" s="35"/>
      <c r="C169" s="34"/>
      <c r="D169" s="38"/>
      <c r="E169" s="38"/>
      <c r="F169" s="53"/>
      <c r="G169" s="39"/>
    </row>
    <row r="170" spans="1:166" s="40" customFormat="1" thickBot="1">
      <c r="A170" s="52"/>
      <c r="B170" s="109"/>
      <c r="C170" s="34"/>
      <c r="D170" s="38"/>
      <c r="E170" s="38"/>
      <c r="F170" s="53"/>
      <c r="G170" s="39"/>
    </row>
    <row r="171" spans="1:166" s="34" customFormat="1" ht="28.2" thickBot="1">
      <c r="A171" s="228" t="s">
        <v>34</v>
      </c>
      <c r="B171" s="29" t="s">
        <v>174</v>
      </c>
      <c r="C171" s="30"/>
      <c r="D171" s="31"/>
      <c r="E171" s="31"/>
      <c r="F171" s="32"/>
      <c r="G171" s="289"/>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c r="CR171" s="33"/>
      <c r="CS171" s="33"/>
      <c r="CT171" s="33"/>
      <c r="CU171" s="33"/>
      <c r="CV171" s="33"/>
      <c r="CW171" s="33"/>
      <c r="CX171" s="33"/>
      <c r="CY171" s="33"/>
      <c r="CZ171" s="33"/>
      <c r="DA171" s="33"/>
      <c r="DB171" s="33"/>
      <c r="DC171" s="33"/>
      <c r="DD171" s="33"/>
      <c r="DE171" s="33"/>
      <c r="DF171" s="33"/>
      <c r="DG171" s="33"/>
      <c r="DH171" s="33"/>
      <c r="DI171" s="33"/>
      <c r="DJ171" s="33"/>
      <c r="DK171" s="33"/>
      <c r="DL171" s="33"/>
      <c r="DM171" s="33"/>
      <c r="DN171" s="33"/>
      <c r="DO171" s="33"/>
      <c r="DP171" s="33"/>
      <c r="DQ171" s="33"/>
      <c r="DR171" s="33"/>
      <c r="DS171" s="33"/>
      <c r="DT171" s="33"/>
      <c r="DU171" s="33"/>
      <c r="DV171" s="33"/>
      <c r="DW171" s="33"/>
      <c r="DX171" s="33"/>
      <c r="DY171" s="33"/>
      <c r="DZ171" s="33"/>
      <c r="EA171" s="33"/>
      <c r="EB171" s="33"/>
      <c r="EC171" s="33"/>
      <c r="ED171" s="33"/>
      <c r="EE171" s="33"/>
      <c r="EF171" s="33"/>
      <c r="EG171" s="33"/>
      <c r="EH171" s="33"/>
      <c r="EI171" s="33"/>
      <c r="EJ171" s="33"/>
      <c r="EK171" s="33"/>
      <c r="EL171" s="33"/>
      <c r="EM171" s="33"/>
      <c r="EN171" s="33"/>
      <c r="EO171" s="33"/>
      <c r="EP171" s="33"/>
      <c r="EQ171" s="33"/>
      <c r="ER171" s="33"/>
      <c r="ES171" s="33"/>
      <c r="ET171" s="33"/>
      <c r="EU171" s="33"/>
      <c r="EV171" s="33"/>
      <c r="EW171" s="33"/>
      <c r="EX171" s="33"/>
      <c r="EY171" s="33"/>
      <c r="EZ171" s="33"/>
      <c r="FA171" s="33"/>
      <c r="FB171" s="33"/>
      <c r="FC171" s="33"/>
      <c r="FD171" s="33"/>
      <c r="FE171" s="33"/>
      <c r="FF171" s="33"/>
      <c r="FG171" s="33"/>
      <c r="FH171" s="33"/>
      <c r="FI171" s="33"/>
      <c r="FJ171" s="33"/>
    </row>
    <row r="172" spans="1:166" s="40" customFormat="1" ht="13.8">
      <c r="A172" s="52"/>
      <c r="B172" s="35"/>
      <c r="C172" s="34"/>
      <c r="D172" s="38"/>
      <c r="E172" s="38"/>
      <c r="F172" s="53"/>
      <c r="G172" s="39"/>
    </row>
    <row r="173" spans="1:166">
      <c r="B173" s="76" t="s">
        <v>63</v>
      </c>
    </row>
    <row r="174" spans="1:166" s="40" customFormat="1" ht="13.8">
      <c r="A174" s="52"/>
      <c r="B174" s="35"/>
      <c r="C174" s="34"/>
      <c r="D174" s="38"/>
      <c r="E174" s="38"/>
      <c r="F174" s="53"/>
      <c r="G174" s="39"/>
    </row>
    <row r="175" spans="1:166" s="81" customFormat="1" ht="27.6">
      <c r="A175" s="202" t="s">
        <v>35</v>
      </c>
      <c r="B175" s="77" t="s">
        <v>64</v>
      </c>
      <c r="C175" s="78"/>
      <c r="D175" s="79"/>
      <c r="E175" s="89"/>
      <c r="F175" s="321"/>
      <c r="G175" s="80"/>
    </row>
    <row r="176" spans="1:166" s="81" customFormat="1" ht="41.4">
      <c r="A176" s="202"/>
      <c r="B176" s="123" t="s">
        <v>65</v>
      </c>
      <c r="C176" s="207"/>
      <c r="D176" s="79"/>
      <c r="E176" s="322"/>
      <c r="F176" s="323"/>
      <c r="G176" s="74"/>
    </row>
    <row r="177" spans="1:7" s="81" customFormat="1" ht="13.8">
      <c r="A177" s="202"/>
      <c r="B177" s="82"/>
      <c r="C177" s="207" t="s">
        <v>1</v>
      </c>
      <c r="D177" s="79">
        <v>1</v>
      </c>
      <c r="E177" s="322">
        <v>1200</v>
      </c>
      <c r="F177" s="53">
        <f>D177*E177</f>
        <v>1200</v>
      </c>
      <c r="G177" s="39"/>
    </row>
    <row r="178" spans="1:7" s="81" customFormat="1" ht="13.8">
      <c r="A178" s="202"/>
      <c r="B178" s="82"/>
      <c r="C178" s="207"/>
      <c r="D178" s="79"/>
      <c r="E178" s="79"/>
      <c r="F178" s="321"/>
      <c r="G178" s="80"/>
    </row>
    <row r="179" spans="1:7" s="81" customFormat="1" ht="27.6">
      <c r="A179" s="202" t="s">
        <v>141</v>
      </c>
      <c r="B179" s="77" t="s">
        <v>66</v>
      </c>
      <c r="C179" s="207"/>
      <c r="D179" s="79"/>
      <c r="E179" s="79"/>
      <c r="F179" s="321"/>
      <c r="G179" s="80"/>
    </row>
    <row r="180" spans="1:7" s="81" customFormat="1" ht="55.2">
      <c r="A180" s="202"/>
      <c r="B180" s="123" t="s">
        <v>106</v>
      </c>
      <c r="C180" s="207"/>
      <c r="D180" s="79"/>
      <c r="E180" s="322"/>
      <c r="F180" s="323"/>
      <c r="G180" s="74"/>
    </row>
    <row r="181" spans="1:7" s="81" customFormat="1" ht="13.8">
      <c r="A181" s="202"/>
      <c r="B181" s="82"/>
      <c r="C181" s="207" t="s">
        <v>1</v>
      </c>
      <c r="D181" s="79">
        <v>1</v>
      </c>
      <c r="E181" s="322">
        <v>2000</v>
      </c>
      <c r="F181" s="53">
        <f>D181*E181</f>
        <v>2000</v>
      </c>
      <c r="G181" s="39"/>
    </row>
    <row r="182" spans="1:7" s="40" customFormat="1" ht="13.8">
      <c r="A182" s="186"/>
      <c r="B182" s="35"/>
      <c r="C182" s="166"/>
      <c r="D182" s="38"/>
      <c r="E182" s="38"/>
      <c r="F182" s="53"/>
      <c r="G182" s="39"/>
    </row>
    <row r="183" spans="1:7" s="36" customFormat="1">
      <c r="A183" s="202" t="s">
        <v>230</v>
      </c>
      <c r="B183" s="388" t="s">
        <v>319</v>
      </c>
      <c r="C183" s="208"/>
      <c r="D183" s="118"/>
      <c r="E183" s="324"/>
      <c r="F183" s="325"/>
      <c r="G183" s="119"/>
    </row>
    <row r="184" spans="1:7" s="60" customFormat="1" ht="82.8">
      <c r="A184" s="229"/>
      <c r="B184" s="122" t="s">
        <v>320</v>
      </c>
      <c r="C184" s="208"/>
      <c r="D184" s="118"/>
      <c r="E184" s="118"/>
      <c r="F184" s="325"/>
      <c r="G184" s="119"/>
    </row>
    <row r="185" spans="1:7" s="36" customFormat="1">
      <c r="A185" s="203"/>
      <c r="B185" s="120" t="s">
        <v>107</v>
      </c>
      <c r="C185" s="208" t="s">
        <v>24</v>
      </c>
      <c r="D185" s="118">
        <v>55.88</v>
      </c>
      <c r="E185" s="118">
        <v>25</v>
      </c>
      <c r="F185" s="53">
        <f t="shared" ref="F185:F189" si="3">D185*E185</f>
        <v>1397</v>
      </c>
      <c r="G185" s="39"/>
    </row>
    <row r="186" spans="1:7" s="36" customFormat="1">
      <c r="A186" s="203"/>
      <c r="B186" s="120" t="s">
        <v>108</v>
      </c>
      <c r="C186" s="208" t="s">
        <v>26</v>
      </c>
      <c r="D186" s="118">
        <v>67.06</v>
      </c>
      <c r="E186" s="118">
        <v>20</v>
      </c>
      <c r="F186" s="53">
        <f t="shared" si="3"/>
        <v>1341.2</v>
      </c>
      <c r="G186" s="39"/>
    </row>
    <row r="187" spans="1:7" s="36" customFormat="1" ht="15.75" customHeight="1">
      <c r="A187" s="203"/>
      <c r="B187" s="120" t="s">
        <v>109</v>
      </c>
      <c r="C187" s="208" t="s">
        <v>26</v>
      </c>
      <c r="D187" s="118">
        <v>67.06</v>
      </c>
      <c r="E187" s="118">
        <v>120</v>
      </c>
      <c r="F187" s="53">
        <f t="shared" si="3"/>
        <v>8047.2000000000007</v>
      </c>
      <c r="G187" s="378"/>
    </row>
    <row r="188" spans="1:7" s="36" customFormat="1">
      <c r="A188" s="203"/>
      <c r="B188" s="120" t="s">
        <v>231</v>
      </c>
      <c r="C188" s="208" t="s">
        <v>26</v>
      </c>
      <c r="D188" s="118">
        <v>88.63</v>
      </c>
      <c r="E188" s="118">
        <v>20</v>
      </c>
      <c r="F188" s="53">
        <f t="shared" si="3"/>
        <v>1772.6</v>
      </c>
      <c r="G188" s="39"/>
    </row>
    <row r="189" spans="1:7" s="36" customFormat="1">
      <c r="A189" s="203"/>
      <c r="B189" s="120" t="s">
        <v>233</v>
      </c>
      <c r="C189" s="208" t="s">
        <v>26</v>
      </c>
      <c r="D189" s="118">
        <v>12.23</v>
      </c>
      <c r="E189" s="118">
        <v>160</v>
      </c>
      <c r="F189" s="53">
        <f t="shared" si="3"/>
        <v>1956.8000000000002</v>
      </c>
      <c r="G189" s="39"/>
    </row>
    <row r="190" spans="1:7" s="36" customFormat="1" ht="74.25" customHeight="1">
      <c r="A190" s="203"/>
      <c r="B190" s="41" t="s">
        <v>298</v>
      </c>
      <c r="C190" s="208" t="s">
        <v>24</v>
      </c>
      <c r="D190" s="118">
        <v>115.1</v>
      </c>
      <c r="E190" s="118">
        <v>110</v>
      </c>
      <c r="F190" s="53">
        <f>D190*E190</f>
        <v>12661</v>
      </c>
      <c r="G190" s="39"/>
    </row>
    <row r="191" spans="1:7" s="36" customFormat="1">
      <c r="A191" s="203"/>
      <c r="B191" s="120"/>
      <c r="C191" s="208"/>
      <c r="D191" s="118"/>
      <c r="E191" s="118"/>
      <c r="F191" s="323"/>
      <c r="G191" s="74"/>
    </row>
    <row r="192" spans="1:7" s="36" customFormat="1">
      <c r="A192" s="203"/>
      <c r="B192" s="120"/>
      <c r="C192" s="208"/>
      <c r="D192" s="118"/>
      <c r="E192" s="118"/>
      <c r="F192" s="323"/>
      <c r="G192" s="74"/>
    </row>
    <row r="193" spans="1:7">
      <c r="A193" s="200"/>
      <c r="B193" s="76" t="s">
        <v>67</v>
      </c>
      <c r="C193" s="209"/>
    </row>
    <row r="194" spans="1:7" s="40" customFormat="1" ht="13.8">
      <c r="A194" s="186"/>
      <c r="B194" s="35"/>
      <c r="C194" s="166"/>
      <c r="D194" s="38"/>
      <c r="E194" s="38"/>
      <c r="F194" s="53"/>
      <c r="G194" s="39"/>
    </row>
    <row r="195" spans="1:7" s="86" customFormat="1" ht="13.8">
      <c r="A195" s="202" t="s">
        <v>234</v>
      </c>
      <c r="B195" s="83" t="s">
        <v>68</v>
      </c>
      <c r="C195" s="210"/>
      <c r="D195" s="84"/>
      <c r="E195" s="326"/>
      <c r="F195" s="327"/>
      <c r="G195" s="85"/>
    </row>
    <row r="196" spans="1:7" s="86" customFormat="1" ht="114.75" customHeight="1">
      <c r="A196" s="202"/>
      <c r="B196" s="362" t="s">
        <v>322</v>
      </c>
      <c r="C196" s="280"/>
      <c r="D196" s="281"/>
      <c r="E196" s="328"/>
      <c r="F196" s="323"/>
      <c r="G196" s="74"/>
    </row>
    <row r="197" spans="1:7" s="86" customFormat="1" ht="13.8">
      <c r="A197" s="202"/>
      <c r="B197" s="363" t="s">
        <v>244</v>
      </c>
      <c r="C197" s="364" t="s">
        <v>60</v>
      </c>
      <c r="D197" s="365">
        <v>352.05</v>
      </c>
      <c r="E197" s="366">
        <v>60</v>
      </c>
      <c r="F197" s="53">
        <f>D197*E197</f>
        <v>21123</v>
      </c>
      <c r="G197" s="39"/>
    </row>
    <row r="198" spans="1:7" s="86" customFormat="1" ht="13.8">
      <c r="A198" s="202"/>
      <c r="B198" s="367"/>
      <c r="C198" s="364"/>
      <c r="D198" s="365"/>
      <c r="E198" s="328"/>
      <c r="F198" s="329"/>
      <c r="G198" s="87"/>
    </row>
    <row r="199" spans="1:7" s="86" customFormat="1" ht="13.8">
      <c r="A199" s="202" t="s">
        <v>235</v>
      </c>
      <c r="B199" s="83" t="s">
        <v>70</v>
      </c>
      <c r="C199" s="364"/>
      <c r="D199" s="365"/>
      <c r="E199" s="328"/>
      <c r="F199" s="329"/>
      <c r="G199" s="87"/>
    </row>
    <row r="200" spans="1:7" s="86" customFormat="1" ht="27.6">
      <c r="A200" s="202"/>
      <c r="B200" s="368" t="s">
        <v>71</v>
      </c>
      <c r="C200" s="364"/>
      <c r="D200" s="365"/>
      <c r="E200" s="328"/>
      <c r="F200" s="323"/>
      <c r="G200" s="74"/>
    </row>
    <row r="201" spans="1:7" s="40" customFormat="1" ht="13.8">
      <c r="A201" s="186"/>
      <c r="B201" s="363" t="s">
        <v>244</v>
      </c>
      <c r="C201" s="364" t="s">
        <v>60</v>
      </c>
      <c r="D201" s="365">
        <v>355.56</v>
      </c>
      <c r="E201" s="366">
        <v>40</v>
      </c>
      <c r="F201" s="53">
        <f>D201*E201</f>
        <v>14222.4</v>
      </c>
      <c r="G201" s="39"/>
    </row>
    <row r="202" spans="1:7" s="40" customFormat="1" ht="13.8">
      <c r="A202" s="186"/>
      <c r="B202" s="109"/>
      <c r="C202" s="166"/>
      <c r="D202" s="38"/>
      <c r="E202" s="38"/>
      <c r="F202" s="53"/>
      <c r="G202" s="39"/>
    </row>
    <row r="203" spans="1:7" s="40" customFormat="1" ht="13.8">
      <c r="A203" s="186"/>
      <c r="B203" s="35"/>
      <c r="C203" s="166"/>
      <c r="D203" s="38"/>
      <c r="E203" s="38"/>
      <c r="F203" s="53"/>
      <c r="G203" s="39"/>
    </row>
    <row r="204" spans="1:7">
      <c r="A204" s="200"/>
      <c r="B204" s="76" t="s">
        <v>37</v>
      </c>
      <c r="C204" s="209"/>
    </row>
    <row r="205" spans="1:7" s="40" customFormat="1" ht="13.8">
      <c r="A205" s="186"/>
      <c r="B205" s="35"/>
      <c r="C205" s="166"/>
      <c r="D205" s="38"/>
      <c r="E205" s="38"/>
      <c r="F205" s="53"/>
      <c r="G205" s="39"/>
    </row>
    <row r="206" spans="1:7" s="81" customFormat="1" ht="13.8">
      <c r="A206" s="202" t="s">
        <v>236</v>
      </c>
      <c r="B206" s="77" t="s">
        <v>72</v>
      </c>
      <c r="C206" s="211"/>
      <c r="D206" s="79"/>
      <c r="E206" s="330"/>
      <c r="F206" s="331"/>
      <c r="G206" s="88"/>
    </row>
    <row r="207" spans="1:7" s="81" customFormat="1" ht="60.75" customHeight="1">
      <c r="A207" s="202"/>
      <c r="B207" s="369" t="s">
        <v>378</v>
      </c>
      <c r="C207" s="207"/>
      <c r="D207" s="79"/>
      <c r="E207" s="322"/>
      <c r="F207" s="323"/>
      <c r="G207" s="350"/>
    </row>
    <row r="208" spans="1:7" s="81" customFormat="1" ht="13.8">
      <c r="A208" s="202"/>
      <c r="B208" s="93" t="s">
        <v>244</v>
      </c>
      <c r="C208" s="207" t="s">
        <v>60</v>
      </c>
      <c r="D208" s="79">
        <v>11.33</v>
      </c>
      <c r="E208" s="322">
        <v>190</v>
      </c>
      <c r="F208" s="53">
        <f>D208*E208</f>
        <v>2152.6999999999998</v>
      </c>
      <c r="G208" s="39"/>
    </row>
    <row r="209" spans="1:7" s="81" customFormat="1" ht="13.8">
      <c r="A209" s="202"/>
      <c r="B209" s="82"/>
      <c r="C209" s="207"/>
      <c r="D209" s="89"/>
      <c r="E209" s="322"/>
      <c r="F209" s="321"/>
      <c r="G209" s="80"/>
    </row>
    <row r="210" spans="1:7" s="81" customFormat="1" ht="82.8">
      <c r="A210" s="202" t="s">
        <v>237</v>
      </c>
      <c r="B210" s="124" t="s">
        <v>385</v>
      </c>
      <c r="C210" s="207"/>
      <c r="D210" s="79"/>
      <c r="E210" s="322"/>
      <c r="F210" s="323"/>
      <c r="G210" s="74"/>
    </row>
    <row r="211" spans="1:7" s="81" customFormat="1" ht="13.8">
      <c r="A211" s="202"/>
      <c r="B211" s="93" t="s">
        <v>23</v>
      </c>
      <c r="C211" s="371" t="s">
        <v>24</v>
      </c>
      <c r="D211" s="79">
        <v>176.95</v>
      </c>
      <c r="E211" s="322">
        <v>50</v>
      </c>
      <c r="F211" s="53">
        <f>D211*E211</f>
        <v>8847.5</v>
      </c>
      <c r="G211" s="39"/>
    </row>
    <row r="212" spans="1:7" s="81" customFormat="1" ht="13.8">
      <c r="A212" s="202"/>
      <c r="B212" s="77"/>
      <c r="C212" s="207"/>
      <c r="D212" s="79"/>
      <c r="E212" s="322"/>
      <c r="F212" s="323"/>
      <c r="G212" s="74"/>
    </row>
    <row r="213" spans="1:7" s="36" customFormat="1" ht="47.25" customHeight="1">
      <c r="A213" s="202" t="s">
        <v>238</v>
      </c>
      <c r="B213" s="372" t="s">
        <v>128</v>
      </c>
      <c r="C213" s="208"/>
      <c r="D213" s="118"/>
      <c r="E213" s="324"/>
      <c r="F213" s="318"/>
      <c r="G213" s="121"/>
    </row>
    <row r="214" spans="1:7" s="81" customFormat="1" ht="13.8">
      <c r="A214" s="202"/>
      <c r="B214" s="93" t="s">
        <v>25</v>
      </c>
      <c r="C214" s="207" t="s">
        <v>26</v>
      </c>
      <c r="D214" s="79">
        <v>296.29000000000002</v>
      </c>
      <c r="E214" s="370">
        <v>60</v>
      </c>
      <c r="F214" s="357">
        <f>D214*E214</f>
        <v>17777.400000000001</v>
      </c>
      <c r="G214" s="39"/>
    </row>
    <row r="215" spans="1:7" s="81" customFormat="1" ht="13.8">
      <c r="A215" s="202"/>
      <c r="B215" s="77"/>
      <c r="C215" s="207"/>
      <c r="D215" s="79"/>
      <c r="E215" s="322"/>
      <c r="F215" s="323"/>
      <c r="G215" s="74"/>
    </row>
    <row r="216" spans="1:7" s="81" customFormat="1" ht="45.75" customHeight="1">
      <c r="A216" s="202" t="s">
        <v>239</v>
      </c>
      <c r="B216" s="373" t="s">
        <v>163</v>
      </c>
      <c r="C216" s="207"/>
      <c r="D216" s="79"/>
      <c r="E216" s="322"/>
      <c r="F216" s="332"/>
      <c r="G216" s="117"/>
    </row>
    <row r="217" spans="1:7" s="81" customFormat="1" ht="13.8">
      <c r="A217" s="202"/>
      <c r="B217" s="93" t="s">
        <v>25</v>
      </c>
      <c r="C217" s="207" t="s">
        <v>26</v>
      </c>
      <c r="D217" s="79">
        <v>296.29000000000002</v>
      </c>
      <c r="E217" s="370">
        <v>10</v>
      </c>
      <c r="F217" s="53">
        <f>D217*E217</f>
        <v>2962.9</v>
      </c>
      <c r="G217" s="39"/>
    </row>
    <row r="218" spans="1:7" s="81" customFormat="1" ht="13.8">
      <c r="A218" s="202"/>
      <c r="B218" s="90"/>
      <c r="C218" s="207"/>
      <c r="D218" s="79"/>
      <c r="E218" s="322"/>
      <c r="F218" s="332"/>
      <c r="G218" s="117"/>
    </row>
    <row r="219" spans="1:7" s="36" customFormat="1" ht="17.25" customHeight="1">
      <c r="A219" s="202" t="s">
        <v>240</v>
      </c>
      <c r="B219" s="374" t="s">
        <v>129</v>
      </c>
      <c r="C219" s="98"/>
      <c r="D219" s="132"/>
      <c r="E219" s="333"/>
      <c r="F219" s="333"/>
      <c r="G219" s="134"/>
    </row>
    <row r="220" spans="1:7" s="36" customFormat="1" ht="90" customHeight="1">
      <c r="A220" s="203"/>
      <c r="B220" s="375" t="s">
        <v>149</v>
      </c>
      <c r="C220" s="98"/>
      <c r="D220" s="97"/>
      <c r="E220" s="334"/>
      <c r="F220" s="334"/>
      <c r="G220" s="125"/>
    </row>
    <row r="221" spans="1:7" s="36" customFormat="1" ht="87.75" customHeight="1">
      <c r="A221" s="203"/>
      <c r="B221" s="135" t="s">
        <v>328</v>
      </c>
      <c r="C221" s="98"/>
      <c r="D221" s="97"/>
      <c r="E221" s="334"/>
      <c r="F221" s="334"/>
      <c r="G221" s="125"/>
    </row>
    <row r="222" spans="1:7" s="36" customFormat="1">
      <c r="A222" s="203"/>
      <c r="B222" s="93" t="s">
        <v>25</v>
      </c>
      <c r="C222" s="207" t="s">
        <v>26</v>
      </c>
      <c r="D222" s="118">
        <v>296.29000000000002</v>
      </c>
      <c r="E222" s="370">
        <v>130</v>
      </c>
      <c r="F222" s="53">
        <f>D222*E222</f>
        <v>38517.700000000004</v>
      </c>
      <c r="G222" s="39"/>
    </row>
    <row r="223" spans="1:7" s="81" customFormat="1" ht="13.8">
      <c r="A223" s="202"/>
      <c r="B223" s="90"/>
      <c r="C223" s="207"/>
      <c r="D223" s="79"/>
      <c r="E223" s="322"/>
      <c r="F223" s="332"/>
      <c r="G223" s="117"/>
    </row>
    <row r="224" spans="1:7" s="60" customFormat="1" ht="27.6">
      <c r="A224" s="202" t="s">
        <v>241</v>
      </c>
      <c r="B224" s="376" t="s">
        <v>150</v>
      </c>
      <c r="C224" s="98"/>
      <c r="D224" s="97"/>
      <c r="E224" s="334"/>
      <c r="F224" s="334"/>
      <c r="G224" s="125"/>
    </row>
    <row r="225" spans="1:7" s="36" customFormat="1" ht="75" customHeight="1">
      <c r="A225" s="203"/>
      <c r="B225" s="375" t="s">
        <v>324</v>
      </c>
      <c r="C225" s="98"/>
      <c r="D225" s="97"/>
      <c r="E225" s="334"/>
      <c r="F225" s="334"/>
      <c r="G225" s="125"/>
    </row>
    <row r="226" spans="1:7" s="36" customFormat="1" ht="41.4">
      <c r="A226" s="203"/>
      <c r="B226" s="128" t="s">
        <v>151</v>
      </c>
      <c r="C226" s="98"/>
      <c r="D226" s="97"/>
      <c r="E226" s="334"/>
      <c r="F226" s="334"/>
      <c r="G226" s="125"/>
    </row>
    <row r="227" spans="1:7" s="36" customFormat="1" ht="96.6">
      <c r="A227" s="203"/>
      <c r="B227" s="276" t="s">
        <v>329</v>
      </c>
      <c r="C227" s="98"/>
      <c r="D227" s="97"/>
      <c r="E227" s="334"/>
      <c r="F227" s="334"/>
      <c r="G227" s="125"/>
    </row>
    <row r="228" spans="1:7" s="36" customFormat="1">
      <c r="A228" s="203"/>
      <c r="B228" s="93" t="s">
        <v>25</v>
      </c>
      <c r="C228" s="208" t="s">
        <v>26</v>
      </c>
      <c r="D228" s="118">
        <v>296.29000000000002</v>
      </c>
      <c r="E228" s="324">
        <v>15</v>
      </c>
      <c r="F228" s="53">
        <f>D228*E228</f>
        <v>4444.3500000000004</v>
      </c>
      <c r="G228" s="39"/>
    </row>
    <row r="229" spans="1:7" s="36" customFormat="1">
      <c r="A229" s="203"/>
      <c r="B229" s="93"/>
      <c r="C229" s="208"/>
      <c r="D229" s="118"/>
      <c r="E229" s="324"/>
      <c r="F229" s="318"/>
      <c r="G229" s="121"/>
    </row>
    <row r="230" spans="1:7" s="36" customFormat="1">
      <c r="A230" s="202" t="s">
        <v>242</v>
      </c>
      <c r="B230" s="379" t="s">
        <v>152</v>
      </c>
      <c r="C230" s="96"/>
      <c r="D230" s="136"/>
      <c r="E230" s="335"/>
      <c r="F230" s="335"/>
      <c r="G230" s="137"/>
    </row>
    <row r="231" spans="1:7" s="36" customFormat="1" ht="82.8">
      <c r="A231" s="203"/>
      <c r="B231" s="375" t="s">
        <v>321</v>
      </c>
      <c r="C231" s="98"/>
      <c r="D231" s="97"/>
      <c r="E231" s="334"/>
      <c r="F231" s="336"/>
      <c r="G231" s="138"/>
    </row>
    <row r="232" spans="1:7" s="36" customFormat="1" ht="103.5" customHeight="1">
      <c r="A232" s="203"/>
      <c r="B232" s="128" t="s">
        <v>379</v>
      </c>
      <c r="C232" s="98"/>
      <c r="D232" s="97"/>
      <c r="E232" s="334"/>
      <c r="F232" s="336"/>
      <c r="G232" s="138"/>
    </row>
    <row r="233" spans="1:7" s="36" customFormat="1">
      <c r="A233" s="203"/>
      <c r="B233" s="93" t="s">
        <v>25</v>
      </c>
      <c r="C233" s="208" t="s">
        <v>26</v>
      </c>
      <c r="D233" s="118">
        <v>296.29000000000002</v>
      </c>
      <c r="E233" s="370">
        <v>50</v>
      </c>
      <c r="F233" s="53">
        <f>D233*E233</f>
        <v>14814.500000000002</v>
      </c>
      <c r="G233" s="39"/>
    </row>
    <row r="234" spans="1:7" s="36" customFormat="1">
      <c r="A234" s="203"/>
      <c r="B234" s="93"/>
      <c r="C234" s="208"/>
      <c r="D234" s="118"/>
      <c r="E234" s="324"/>
      <c r="F234" s="318"/>
      <c r="G234" s="121"/>
    </row>
    <row r="235" spans="1:7" s="36" customFormat="1">
      <c r="A235" s="202" t="s">
        <v>243</v>
      </c>
      <c r="B235" s="380" t="s">
        <v>153</v>
      </c>
      <c r="C235" s="96"/>
      <c r="D235" s="136"/>
      <c r="E235" s="335"/>
      <c r="F235" s="335"/>
      <c r="G235" s="137"/>
    </row>
    <row r="236" spans="1:7" s="36" customFormat="1" ht="102" customHeight="1">
      <c r="A236" s="203"/>
      <c r="B236" s="375" t="s">
        <v>154</v>
      </c>
      <c r="C236" s="96"/>
      <c r="D236" s="136"/>
      <c r="E236" s="335"/>
      <c r="F236" s="335"/>
      <c r="G236" s="137"/>
    </row>
    <row r="237" spans="1:7" s="36" customFormat="1" ht="88.5" customHeight="1">
      <c r="A237" s="203"/>
      <c r="B237" s="135" t="s">
        <v>330</v>
      </c>
      <c r="C237" s="96"/>
      <c r="D237" s="136"/>
      <c r="E237" s="335"/>
      <c r="F237" s="335"/>
      <c r="G237" s="137"/>
    </row>
    <row r="238" spans="1:7" s="36" customFormat="1">
      <c r="A238" s="203"/>
      <c r="B238" s="93" t="s">
        <v>23</v>
      </c>
      <c r="C238" s="208" t="s">
        <v>24</v>
      </c>
      <c r="D238" s="118">
        <v>176.95</v>
      </c>
      <c r="E238" s="370">
        <v>70</v>
      </c>
      <c r="F238" s="53">
        <f>D238*E238</f>
        <v>12386.5</v>
      </c>
      <c r="G238" s="39"/>
    </row>
    <row r="239" spans="1:7" s="36" customFormat="1">
      <c r="A239" s="203"/>
      <c r="B239" s="93"/>
      <c r="C239" s="208"/>
      <c r="D239" s="118"/>
      <c r="E239" s="324"/>
      <c r="F239" s="318"/>
      <c r="G239" s="121"/>
    </row>
    <row r="240" spans="1:7" s="91" customFormat="1" ht="13.8">
      <c r="A240" s="204" t="s">
        <v>245</v>
      </c>
      <c r="B240" s="381" t="s">
        <v>155</v>
      </c>
      <c r="C240" s="212"/>
      <c r="D240" s="99"/>
      <c r="E240" s="337"/>
      <c r="F240" s="338"/>
      <c r="G240" s="100"/>
    </row>
    <row r="241" spans="1:14" s="91" customFormat="1" ht="124.2">
      <c r="A241" s="204"/>
      <c r="B241" s="382" t="s">
        <v>165</v>
      </c>
      <c r="C241" s="212"/>
      <c r="D241" s="99"/>
      <c r="E241" s="337"/>
      <c r="F241" s="338"/>
      <c r="G241" s="100"/>
    </row>
    <row r="242" spans="1:14" s="91" customFormat="1" ht="260.25" customHeight="1">
      <c r="A242" s="201"/>
      <c r="B242" s="146" t="s">
        <v>331</v>
      </c>
      <c r="C242" s="212"/>
      <c r="D242" s="99"/>
      <c r="E242" s="337"/>
      <c r="F242" s="338"/>
      <c r="G242" s="100"/>
    </row>
    <row r="243" spans="1:14" s="91" customFormat="1" ht="18" customHeight="1">
      <c r="A243" s="92"/>
      <c r="B243" s="93" t="s">
        <v>25</v>
      </c>
      <c r="C243" s="207" t="s">
        <v>26</v>
      </c>
      <c r="D243" s="79">
        <v>176.95</v>
      </c>
      <c r="E243" s="322">
        <v>100</v>
      </c>
      <c r="F243" s="53">
        <f>D243*E243</f>
        <v>17695</v>
      </c>
      <c r="G243" s="39"/>
    </row>
    <row r="244" spans="1:14" s="91" customFormat="1" ht="18" customHeight="1">
      <c r="A244" s="92"/>
      <c r="B244" s="101"/>
      <c r="C244" s="207"/>
      <c r="D244" s="79"/>
      <c r="E244" s="322"/>
      <c r="F244" s="323"/>
      <c r="G244" s="74"/>
    </row>
    <row r="245" spans="1:14" s="91" customFormat="1" ht="13.8">
      <c r="A245" s="204" t="s">
        <v>246</v>
      </c>
      <c r="B245" s="385" t="s">
        <v>73</v>
      </c>
      <c r="C245" s="26"/>
      <c r="D245" s="102"/>
      <c r="E245" s="102"/>
      <c r="F245" s="339"/>
      <c r="G245" s="103"/>
    </row>
    <row r="246" spans="1:14" s="104" customFormat="1" ht="110.4">
      <c r="A246" s="27"/>
      <c r="B246" s="148" t="s">
        <v>166</v>
      </c>
      <c r="C246" s="26"/>
      <c r="D246" s="102"/>
      <c r="E246" s="102"/>
      <c r="F246" s="339"/>
      <c r="G246" s="103"/>
    </row>
    <row r="247" spans="1:14" s="104" customFormat="1" ht="14.25" customHeight="1">
      <c r="A247" s="205"/>
      <c r="B247" s="93" t="s">
        <v>25</v>
      </c>
      <c r="C247" s="207" t="s">
        <v>26</v>
      </c>
      <c r="D247" s="383">
        <v>176.95</v>
      </c>
      <c r="E247" s="322">
        <v>25</v>
      </c>
      <c r="F247" s="53">
        <f>D247*E247</f>
        <v>4423.75</v>
      </c>
      <c r="G247" s="39"/>
    </row>
    <row r="248" spans="1:14" s="104" customFormat="1" ht="14.25" customHeight="1">
      <c r="A248" s="205"/>
      <c r="B248" s="95"/>
      <c r="C248" s="207"/>
      <c r="D248" s="79"/>
      <c r="E248" s="322"/>
      <c r="F248" s="323"/>
      <c r="G248" s="74"/>
    </row>
    <row r="249" spans="1:14" s="104" customFormat="1" ht="14.25" customHeight="1">
      <c r="A249" s="205"/>
      <c r="B249" s="95"/>
      <c r="C249" s="207"/>
      <c r="D249" s="79"/>
      <c r="E249" s="322"/>
      <c r="F249" s="323"/>
      <c r="G249" s="74"/>
    </row>
    <row r="250" spans="1:14">
      <c r="A250" s="200"/>
      <c r="B250" s="384" t="s">
        <v>74</v>
      </c>
      <c r="C250" s="209"/>
    </row>
    <row r="251" spans="1:14">
      <c r="A251" s="200"/>
      <c r="B251" s="76"/>
      <c r="C251" s="209"/>
    </row>
    <row r="252" spans="1:14" s="81" customFormat="1" ht="13.8">
      <c r="A252" s="202" t="s">
        <v>247</v>
      </c>
      <c r="B252" s="386" t="s">
        <v>156</v>
      </c>
      <c r="C252" s="207"/>
      <c r="D252" s="79"/>
      <c r="E252" s="322"/>
      <c r="F252" s="321"/>
      <c r="G252" s="80"/>
    </row>
    <row r="253" spans="1:14" s="81" customFormat="1" ht="317.25" customHeight="1">
      <c r="A253" s="202"/>
      <c r="B253" s="232" t="s">
        <v>380</v>
      </c>
      <c r="C253" s="207"/>
      <c r="D253" s="79"/>
      <c r="E253" s="322"/>
      <c r="F253" s="323"/>
      <c r="G253" s="74"/>
      <c r="H253" s="293"/>
      <c r="I253" s="293"/>
      <c r="J253" s="293"/>
      <c r="K253" s="293"/>
      <c r="L253" s="293"/>
      <c r="M253" s="293"/>
      <c r="N253" s="293"/>
    </row>
    <row r="254" spans="1:14" s="81" customFormat="1" ht="13.8">
      <c r="A254" s="202"/>
      <c r="B254" s="93" t="s">
        <v>191</v>
      </c>
      <c r="C254" s="207" t="s">
        <v>1</v>
      </c>
      <c r="D254" s="79">
        <v>17</v>
      </c>
      <c r="E254" s="322">
        <v>2300</v>
      </c>
      <c r="F254" s="53">
        <f>D254*E254</f>
        <v>39100</v>
      </c>
      <c r="G254" s="39"/>
    </row>
    <row r="255" spans="1:14" s="81" customFormat="1" ht="13.8">
      <c r="A255" s="202"/>
      <c r="B255" s="126"/>
      <c r="C255" s="207"/>
      <c r="D255" s="79"/>
      <c r="E255" s="322"/>
      <c r="F255" s="323"/>
      <c r="G255" s="74"/>
    </row>
    <row r="256" spans="1:14" s="81" customFormat="1" ht="13.8">
      <c r="A256" s="202" t="s">
        <v>248</v>
      </c>
      <c r="B256" s="387" t="s">
        <v>75</v>
      </c>
      <c r="C256" s="207"/>
      <c r="D256" s="79"/>
      <c r="E256" s="322"/>
      <c r="F256" s="321"/>
      <c r="G256" s="80"/>
    </row>
    <row r="257" spans="1:7" s="81" customFormat="1" ht="55.2">
      <c r="A257" s="202"/>
      <c r="B257" s="149" t="s">
        <v>167</v>
      </c>
      <c r="C257" s="207"/>
      <c r="D257" s="79"/>
      <c r="E257" s="322"/>
      <c r="F257" s="323"/>
      <c r="G257" s="74"/>
    </row>
    <row r="258" spans="1:7" s="81" customFormat="1" ht="13.8">
      <c r="A258" s="202"/>
      <c r="B258" s="93" t="s">
        <v>23</v>
      </c>
      <c r="C258" s="207" t="s">
        <v>24</v>
      </c>
      <c r="D258" s="79">
        <v>198.25</v>
      </c>
      <c r="E258" s="322">
        <v>50</v>
      </c>
      <c r="F258" s="53">
        <f>D258*E258</f>
        <v>9912.5</v>
      </c>
      <c r="G258" s="39"/>
    </row>
    <row r="259" spans="1:7" s="106" customFormat="1">
      <c r="A259" s="202"/>
      <c r="B259" s="105"/>
      <c r="C259" s="207"/>
      <c r="D259" s="79"/>
      <c r="E259" s="322"/>
      <c r="F259" s="321"/>
      <c r="G259" s="80"/>
    </row>
    <row r="260" spans="1:7" s="106" customFormat="1">
      <c r="A260" s="202" t="s">
        <v>249</v>
      </c>
      <c r="B260" s="387" t="s">
        <v>76</v>
      </c>
      <c r="C260" s="207"/>
      <c r="D260" s="79"/>
      <c r="E260" s="322"/>
      <c r="F260" s="321"/>
      <c r="G260" s="80"/>
    </row>
    <row r="261" spans="1:7" s="106" customFormat="1" ht="32.25" customHeight="1">
      <c r="A261" s="202"/>
      <c r="B261" s="105" t="s">
        <v>77</v>
      </c>
      <c r="C261" s="207"/>
      <c r="D261" s="79"/>
      <c r="E261" s="322"/>
      <c r="F261" s="323"/>
      <c r="G261" s="74"/>
    </row>
    <row r="262" spans="1:7" s="106" customFormat="1">
      <c r="A262" s="202"/>
      <c r="B262" s="93" t="s">
        <v>25</v>
      </c>
      <c r="C262" s="207" t="s">
        <v>26</v>
      </c>
      <c r="D262" s="383">
        <v>158.6</v>
      </c>
      <c r="E262" s="322">
        <v>20</v>
      </c>
      <c r="F262" s="53">
        <f>D262*E262</f>
        <v>3172</v>
      </c>
      <c r="G262" s="39"/>
    </row>
    <row r="263" spans="1:7" s="81" customFormat="1" ht="13.8">
      <c r="A263" s="202"/>
      <c r="B263" s="77"/>
      <c r="C263" s="207"/>
      <c r="D263" s="79"/>
      <c r="E263" s="322"/>
      <c r="F263" s="321"/>
      <c r="G263" s="80"/>
    </row>
    <row r="264" spans="1:7" s="81" customFormat="1" ht="13.8">
      <c r="A264" s="202" t="s">
        <v>250</v>
      </c>
      <c r="B264" s="387" t="s">
        <v>78</v>
      </c>
      <c r="C264" s="207"/>
      <c r="D264" s="79"/>
      <c r="E264" s="322"/>
      <c r="F264" s="321"/>
      <c r="G264" s="80"/>
    </row>
    <row r="265" spans="1:7" s="81" customFormat="1" ht="77.25" customHeight="1">
      <c r="A265" s="202"/>
      <c r="B265" s="126" t="s">
        <v>381</v>
      </c>
      <c r="C265" s="207"/>
      <c r="E265" s="282"/>
      <c r="F265" s="282"/>
    </row>
    <row r="266" spans="1:7" s="81" customFormat="1" ht="15" customHeight="1">
      <c r="A266" s="202"/>
      <c r="B266" s="93" t="s">
        <v>244</v>
      </c>
      <c r="C266" s="207" t="s">
        <v>60</v>
      </c>
      <c r="D266" s="79">
        <v>111.22</v>
      </c>
      <c r="E266" s="322">
        <v>230</v>
      </c>
      <c r="F266" s="53">
        <f>D266*E266</f>
        <v>25580.6</v>
      </c>
      <c r="G266" s="353"/>
    </row>
    <row r="267" spans="1:7" s="81" customFormat="1" ht="13.8">
      <c r="A267" s="202"/>
      <c r="B267" s="105"/>
      <c r="C267" s="207"/>
      <c r="D267" s="79"/>
      <c r="E267" s="322"/>
      <c r="F267" s="321"/>
      <c r="G267" s="80"/>
    </row>
    <row r="268" spans="1:7" s="81" customFormat="1" ht="13.8">
      <c r="A268" s="206" t="s">
        <v>251</v>
      </c>
      <c r="B268" s="77" t="s">
        <v>79</v>
      </c>
      <c r="C268" s="207"/>
      <c r="D268" s="79"/>
      <c r="E268" s="322"/>
      <c r="F268" s="321"/>
      <c r="G268" s="80"/>
    </row>
    <row r="269" spans="1:7" s="81" customFormat="1" ht="48.75" customHeight="1">
      <c r="A269" s="202"/>
      <c r="B269" s="199" t="s">
        <v>176</v>
      </c>
      <c r="C269" s="207"/>
      <c r="E269" s="282"/>
      <c r="F269" s="282"/>
      <c r="G269" s="353"/>
    </row>
    <row r="270" spans="1:7" s="81" customFormat="1" ht="13.8">
      <c r="A270" s="202"/>
      <c r="B270" s="93" t="s">
        <v>244</v>
      </c>
      <c r="C270" s="207" t="s">
        <v>60</v>
      </c>
      <c r="D270" s="79">
        <v>92.69</v>
      </c>
      <c r="E270" s="322">
        <v>230</v>
      </c>
      <c r="F270" s="53">
        <f>D270*E270</f>
        <v>21318.7</v>
      </c>
      <c r="G270" s="39"/>
    </row>
    <row r="271" spans="1:7" s="81" customFormat="1" ht="13.8">
      <c r="A271" s="202"/>
      <c r="B271" s="77"/>
      <c r="C271" s="207"/>
      <c r="D271" s="79"/>
      <c r="E271" s="322"/>
      <c r="F271" s="321"/>
      <c r="G271" s="80"/>
    </row>
    <row r="272" spans="1:7" s="81" customFormat="1" ht="13.8">
      <c r="A272" s="206" t="s">
        <v>252</v>
      </c>
      <c r="B272" s="77" t="s">
        <v>80</v>
      </c>
      <c r="C272" s="207"/>
      <c r="D272" s="79"/>
      <c r="E272" s="322"/>
      <c r="F272" s="321"/>
      <c r="G272" s="80"/>
    </row>
    <row r="273" spans="1:166" s="81" customFormat="1" ht="55.2">
      <c r="A273" s="202"/>
      <c r="B273" s="199" t="s">
        <v>81</v>
      </c>
      <c r="C273" s="207"/>
      <c r="D273" s="79"/>
      <c r="E273" s="322"/>
      <c r="F273" s="321"/>
      <c r="G273" s="80"/>
    </row>
    <row r="274" spans="1:166" s="81" customFormat="1" ht="16.5" customHeight="1">
      <c r="A274" s="202"/>
      <c r="B274" s="82" t="s">
        <v>82</v>
      </c>
      <c r="C274" s="207" t="s">
        <v>24</v>
      </c>
      <c r="D274" s="79">
        <v>188.5</v>
      </c>
      <c r="E274" s="322">
        <v>65</v>
      </c>
      <c r="F274" s="53">
        <f>D274*E274</f>
        <v>12252.5</v>
      </c>
      <c r="G274" s="39"/>
    </row>
    <row r="275" spans="1:166" s="81" customFormat="1" ht="13.8">
      <c r="A275" s="202"/>
      <c r="B275" s="82"/>
      <c r="C275" s="207"/>
      <c r="D275" s="79"/>
      <c r="E275" s="322"/>
      <c r="F275" s="323"/>
      <c r="G275" s="74"/>
    </row>
    <row r="276" spans="1:166" s="81" customFormat="1" ht="13.8">
      <c r="A276" s="206" t="s">
        <v>253</v>
      </c>
      <c r="B276" s="77" t="s">
        <v>175</v>
      </c>
      <c r="C276" s="207"/>
      <c r="D276" s="79"/>
      <c r="E276" s="322"/>
      <c r="F276" s="321"/>
      <c r="G276" s="80"/>
    </row>
    <row r="277" spans="1:166" s="81" customFormat="1" ht="60" customHeight="1">
      <c r="A277" s="202"/>
      <c r="B277" s="389" t="s">
        <v>177</v>
      </c>
      <c r="C277" s="207"/>
      <c r="D277" s="79"/>
      <c r="E277" s="322"/>
      <c r="F277" s="321"/>
      <c r="G277" s="353"/>
    </row>
    <row r="278" spans="1:166" s="81" customFormat="1" ht="13.8">
      <c r="A278" s="202"/>
      <c r="B278" s="82"/>
      <c r="C278" s="207" t="s">
        <v>60</v>
      </c>
      <c r="D278" s="79">
        <v>93.73</v>
      </c>
      <c r="E278" s="322">
        <v>210</v>
      </c>
      <c r="F278" s="53">
        <f>D278*E278</f>
        <v>19683.3</v>
      </c>
      <c r="G278" s="39"/>
    </row>
    <row r="279" spans="1:166" s="81" customFormat="1" ht="13.8">
      <c r="A279" s="202"/>
      <c r="B279" s="82"/>
      <c r="C279" s="207"/>
      <c r="D279" s="79"/>
      <c r="E279" s="322"/>
      <c r="F279" s="323"/>
      <c r="G279" s="74"/>
    </row>
    <row r="280" spans="1:166" s="81" customFormat="1" ht="15.75" customHeight="1">
      <c r="A280" s="206" t="s">
        <v>254</v>
      </c>
      <c r="B280" s="90" t="s">
        <v>178</v>
      </c>
      <c r="C280" s="207"/>
      <c r="D280" s="79"/>
      <c r="E280" s="322"/>
      <c r="F280" s="321"/>
      <c r="G280" s="80"/>
    </row>
    <row r="281" spans="1:166" s="81" customFormat="1" ht="69">
      <c r="A281" s="202"/>
      <c r="B281" s="199" t="s">
        <v>179</v>
      </c>
      <c r="C281" s="207"/>
      <c r="D281" s="79"/>
      <c r="E281" s="322"/>
      <c r="F281" s="321"/>
      <c r="G281" s="80"/>
    </row>
    <row r="282" spans="1:166" s="81" customFormat="1" ht="13.8">
      <c r="A282" s="202"/>
      <c r="B282" s="82"/>
      <c r="C282" s="207" t="s">
        <v>1</v>
      </c>
      <c r="D282" s="383">
        <v>1</v>
      </c>
      <c r="E282" s="322">
        <v>900</v>
      </c>
      <c r="F282" s="53">
        <f>D282*E282</f>
        <v>900</v>
      </c>
    </row>
    <row r="283" spans="1:166" s="81" customFormat="1" thickBot="1">
      <c r="A283" s="202"/>
      <c r="B283" s="82"/>
      <c r="C283" s="207"/>
      <c r="D283" s="79"/>
      <c r="E283" s="322"/>
      <c r="F283" s="323"/>
      <c r="G283" s="74"/>
    </row>
    <row r="284" spans="1:166" s="34" customFormat="1" ht="15" thickBot="1">
      <c r="A284" s="43"/>
      <c r="B284" s="410" t="s">
        <v>83</v>
      </c>
      <c r="C284" s="411"/>
      <c r="D284" s="411"/>
      <c r="E284" s="411"/>
      <c r="F284" s="304">
        <f>SUM(F173:F283)</f>
        <v>321663.09999999998</v>
      </c>
      <c r="G284" s="294"/>
    </row>
    <row r="285" spans="1:166" s="104" customFormat="1" ht="14.25" customHeight="1">
      <c r="A285" s="94"/>
      <c r="B285" s="95"/>
      <c r="C285" s="78"/>
      <c r="D285" s="79"/>
      <c r="E285" s="322"/>
      <c r="F285" s="323"/>
      <c r="G285" s="74"/>
    </row>
    <row r="286" spans="1:166" s="104" customFormat="1" ht="14.25" customHeight="1" thickBot="1">
      <c r="A286" s="94"/>
      <c r="B286" s="95"/>
      <c r="C286" s="78"/>
      <c r="D286" s="79"/>
      <c r="E286" s="322"/>
      <c r="F286" s="323"/>
      <c r="G286" s="74"/>
    </row>
    <row r="287" spans="1:166" s="34" customFormat="1" ht="16.5" customHeight="1" thickBot="1">
      <c r="A287" s="28" t="s">
        <v>36</v>
      </c>
      <c r="B287" s="29" t="s">
        <v>84</v>
      </c>
      <c r="C287" s="30"/>
      <c r="D287" s="31"/>
      <c r="E287" s="31"/>
      <c r="F287" s="32"/>
      <c r="G287" s="295"/>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row>
    <row r="288" spans="1:166" s="104" customFormat="1" ht="14.25" customHeight="1">
      <c r="A288" s="94"/>
      <c r="B288" s="95"/>
      <c r="C288" s="78"/>
      <c r="D288" s="79"/>
      <c r="E288" s="322"/>
      <c r="F288" s="323"/>
      <c r="G288" s="74"/>
    </row>
    <row r="289" spans="1:7" s="107" customFormat="1" ht="13.8">
      <c r="A289" s="407" t="s">
        <v>85</v>
      </c>
      <c r="B289" s="407"/>
      <c r="C289" s="407"/>
      <c r="D289" s="407"/>
      <c r="E289" s="407"/>
      <c r="F289" s="407"/>
      <c r="G289" s="286"/>
    </row>
    <row r="290" spans="1:7" s="107" customFormat="1" ht="30.75" customHeight="1">
      <c r="A290" s="402" t="s">
        <v>86</v>
      </c>
      <c r="B290" s="402"/>
      <c r="C290" s="402"/>
      <c r="D290" s="402"/>
      <c r="E290" s="402"/>
      <c r="F290" s="402"/>
      <c r="G290" s="285"/>
    </row>
    <row r="291" spans="1:7" s="107" customFormat="1" ht="13.8">
      <c r="A291" s="412" t="s">
        <v>87</v>
      </c>
      <c r="B291" s="412"/>
      <c r="C291" s="412"/>
      <c r="D291" s="412"/>
      <c r="E291" s="412"/>
      <c r="F291" s="412"/>
      <c r="G291" s="287"/>
    </row>
    <row r="292" spans="1:7" s="107" customFormat="1" ht="17.25" customHeight="1">
      <c r="A292" s="402" t="s">
        <v>88</v>
      </c>
      <c r="B292" s="402"/>
      <c r="C292" s="402"/>
      <c r="D292" s="402"/>
      <c r="E292" s="402"/>
      <c r="F292" s="402"/>
      <c r="G292" s="285"/>
    </row>
    <row r="293" spans="1:7" s="107" customFormat="1" ht="13.8">
      <c r="A293" s="402" t="s">
        <v>89</v>
      </c>
      <c r="B293" s="402"/>
      <c r="C293" s="402"/>
      <c r="D293" s="402"/>
      <c r="E293" s="402"/>
      <c r="F293" s="402"/>
      <c r="G293" s="285"/>
    </row>
    <row r="294" spans="1:7" s="107" customFormat="1" ht="13.8">
      <c r="A294" s="402" t="s">
        <v>90</v>
      </c>
      <c r="B294" s="402"/>
      <c r="C294" s="402"/>
      <c r="D294" s="402"/>
      <c r="E294" s="402"/>
      <c r="F294" s="402"/>
      <c r="G294" s="285"/>
    </row>
    <row r="295" spans="1:7" s="107" customFormat="1" ht="16.5" customHeight="1">
      <c r="A295" s="402" t="s">
        <v>91</v>
      </c>
      <c r="B295" s="402"/>
      <c r="C295" s="402"/>
      <c r="D295" s="402"/>
      <c r="E295" s="402"/>
      <c r="F295" s="402"/>
      <c r="G295" s="285"/>
    </row>
    <row r="296" spans="1:7" s="107" customFormat="1" ht="30.75" customHeight="1">
      <c r="A296" s="402" t="s">
        <v>92</v>
      </c>
      <c r="B296" s="402"/>
      <c r="C296" s="402"/>
      <c r="D296" s="402"/>
      <c r="E296" s="402"/>
      <c r="F296" s="402"/>
      <c r="G296" s="285"/>
    </row>
    <row r="297" spans="1:7" s="107" customFormat="1" ht="13.8">
      <c r="A297" s="402" t="s">
        <v>93</v>
      </c>
      <c r="B297" s="402"/>
      <c r="C297" s="402"/>
      <c r="D297" s="402"/>
      <c r="E297" s="402"/>
      <c r="F297" s="402"/>
      <c r="G297" s="285"/>
    </row>
    <row r="298" spans="1:7" s="107" customFormat="1" ht="13.8">
      <c r="A298" s="402" t="s">
        <v>94</v>
      </c>
      <c r="B298" s="402"/>
      <c r="C298" s="402"/>
      <c r="D298" s="402"/>
      <c r="E298" s="402"/>
      <c r="F298" s="402"/>
      <c r="G298" s="285"/>
    </row>
    <row r="299" spans="1:7" s="107" customFormat="1" ht="13.8">
      <c r="A299" s="402" t="s">
        <v>142</v>
      </c>
      <c r="B299" s="402"/>
      <c r="C299" s="402"/>
      <c r="D299" s="402"/>
      <c r="E299" s="402"/>
      <c r="F299" s="402"/>
      <c r="G299" s="285"/>
    </row>
    <row r="300" spans="1:7" s="108" customFormat="1" ht="13.8">
      <c r="A300" s="402" t="s">
        <v>95</v>
      </c>
      <c r="B300" s="402"/>
      <c r="C300" s="402"/>
      <c r="D300" s="402"/>
      <c r="E300" s="402"/>
      <c r="F300" s="402"/>
      <c r="G300" s="285"/>
    </row>
    <row r="301" spans="1:7" s="108" customFormat="1" ht="13.8">
      <c r="A301" s="402" t="s">
        <v>96</v>
      </c>
      <c r="B301" s="402"/>
      <c r="C301" s="402"/>
      <c r="D301" s="402"/>
      <c r="E301" s="402"/>
      <c r="F301" s="402"/>
      <c r="G301" s="285"/>
    </row>
    <row r="302" spans="1:7" s="108" customFormat="1" ht="13.8">
      <c r="A302" s="402" t="s">
        <v>97</v>
      </c>
      <c r="B302" s="402"/>
      <c r="C302" s="402"/>
      <c r="D302" s="402"/>
      <c r="E302" s="402"/>
      <c r="F302" s="402"/>
      <c r="G302" s="285"/>
    </row>
    <row r="303" spans="1:7" s="108" customFormat="1" ht="13.8">
      <c r="A303" s="402" t="s">
        <v>98</v>
      </c>
      <c r="B303" s="402"/>
      <c r="C303" s="35"/>
      <c r="D303" s="110"/>
      <c r="E303" s="340"/>
      <c r="F303" s="340"/>
      <c r="G303" s="111"/>
    </row>
    <row r="304" spans="1:7" s="108" customFormat="1" ht="13.8">
      <c r="A304" s="402" t="s">
        <v>99</v>
      </c>
      <c r="B304" s="402"/>
      <c r="C304" s="402"/>
      <c r="D304" s="402"/>
      <c r="E304" s="402"/>
      <c r="F304" s="402"/>
      <c r="G304" s="285"/>
    </row>
    <row r="305" spans="1:7" s="108" customFormat="1" ht="30.75" customHeight="1">
      <c r="A305" s="402" t="s">
        <v>100</v>
      </c>
      <c r="B305" s="402"/>
      <c r="C305" s="402"/>
      <c r="D305" s="402"/>
      <c r="E305" s="402"/>
      <c r="F305" s="402"/>
      <c r="G305" s="285"/>
    </row>
    <row r="306" spans="1:7" s="108" customFormat="1" ht="30.75" customHeight="1">
      <c r="A306" s="402" t="s">
        <v>101</v>
      </c>
      <c r="B306" s="402"/>
      <c r="C306" s="402"/>
      <c r="D306" s="402"/>
      <c r="E306" s="402"/>
      <c r="F306" s="402"/>
      <c r="G306" s="285"/>
    </row>
    <row r="307" spans="1:7" s="108" customFormat="1" ht="29.25" customHeight="1">
      <c r="A307" s="402" t="s">
        <v>102</v>
      </c>
      <c r="B307" s="402"/>
      <c r="C307" s="402"/>
      <c r="D307" s="402"/>
      <c r="E307" s="402"/>
      <c r="F307" s="402"/>
      <c r="G307" s="285"/>
    </row>
    <row r="308" spans="1:7" s="108" customFormat="1" ht="58.5" customHeight="1">
      <c r="A308" s="403" t="s">
        <v>130</v>
      </c>
      <c r="B308" s="403"/>
      <c r="C308" s="403"/>
      <c r="D308" s="403"/>
      <c r="E308" s="403"/>
      <c r="F308" s="403"/>
      <c r="G308" s="284"/>
    </row>
    <row r="309" spans="1:7" s="108" customFormat="1" ht="13.8">
      <c r="A309" s="407" t="s">
        <v>103</v>
      </c>
      <c r="B309" s="407"/>
      <c r="C309" s="407"/>
      <c r="D309" s="407"/>
      <c r="E309" s="407"/>
      <c r="F309" s="407"/>
      <c r="G309" s="286"/>
    </row>
    <row r="310" spans="1:7" s="107" customFormat="1" ht="45.75" customHeight="1">
      <c r="A310" s="403" t="s">
        <v>131</v>
      </c>
      <c r="B310" s="403"/>
      <c r="C310" s="403"/>
      <c r="D310" s="403"/>
      <c r="E310" s="403"/>
      <c r="F310" s="403"/>
      <c r="G310" s="284"/>
    </row>
    <row r="311" spans="1:7" s="107" customFormat="1" ht="45.75" customHeight="1">
      <c r="A311" s="403" t="s">
        <v>104</v>
      </c>
      <c r="B311" s="403"/>
      <c r="C311" s="403"/>
      <c r="D311" s="403"/>
      <c r="E311" s="403"/>
      <c r="F311" s="403"/>
      <c r="G311" s="284"/>
    </row>
    <row r="312" spans="1:7" s="107" customFormat="1" ht="44.25" customHeight="1">
      <c r="A312" s="402" t="s">
        <v>143</v>
      </c>
      <c r="B312" s="402"/>
      <c r="C312" s="402"/>
      <c r="D312" s="402"/>
      <c r="E312" s="402"/>
      <c r="F312" s="402"/>
      <c r="G312" s="285"/>
    </row>
    <row r="313" spans="1:7" s="104" customFormat="1" ht="14.25" customHeight="1">
      <c r="A313" s="94"/>
      <c r="B313" s="95"/>
      <c r="C313" s="78"/>
      <c r="D313" s="79"/>
      <c r="E313" s="322"/>
      <c r="F313" s="323"/>
      <c r="G313" s="74"/>
    </row>
    <row r="314" spans="1:7" s="104" customFormat="1" ht="14.25" customHeight="1">
      <c r="A314" s="94"/>
      <c r="B314" s="95"/>
      <c r="C314" s="78"/>
      <c r="D314" s="79"/>
      <c r="E314" s="322"/>
      <c r="F314" s="323"/>
      <c r="G314" s="74"/>
    </row>
    <row r="315" spans="1:7" s="60" customFormat="1" ht="74.25" customHeight="1">
      <c r="A315" s="27" t="s">
        <v>255</v>
      </c>
      <c r="B315" s="61" t="s">
        <v>323</v>
      </c>
      <c r="C315" s="26"/>
      <c r="D315" s="62"/>
      <c r="E315" s="217"/>
      <c r="F315" s="341"/>
      <c r="G315" s="150"/>
    </row>
    <row r="316" spans="1:7" s="37" customFormat="1" ht="18.75" customHeight="1">
      <c r="A316" s="43"/>
      <c r="B316" s="145" t="s">
        <v>168</v>
      </c>
      <c r="C316" s="166" t="s">
        <v>1</v>
      </c>
      <c r="D316" s="38">
        <v>11</v>
      </c>
      <c r="E316" s="38">
        <v>250</v>
      </c>
      <c r="F316" s="53">
        <f>D316*E316</f>
        <v>2750</v>
      </c>
      <c r="G316" s="39"/>
    </row>
    <row r="317" spans="1:7">
      <c r="B317" s="148"/>
      <c r="C317" s="209"/>
    </row>
    <row r="318" spans="1:7" s="36" customFormat="1" ht="146.25" customHeight="1">
      <c r="A318" s="27" t="s">
        <v>207</v>
      </c>
      <c r="B318" s="61" t="s">
        <v>382</v>
      </c>
      <c r="C318" s="50"/>
      <c r="D318" s="51"/>
      <c r="E318" s="342"/>
      <c r="F318" s="342"/>
      <c r="G318" s="51"/>
    </row>
    <row r="319" spans="1:7">
      <c r="B319" s="147"/>
      <c r="C319" s="209"/>
    </row>
    <row r="320" spans="1:7" s="107" customFormat="1" ht="33.75" customHeight="1">
      <c r="A320" s="73"/>
      <c r="B320" s="260" t="s">
        <v>359</v>
      </c>
      <c r="C320" s="213" t="s">
        <v>1</v>
      </c>
      <c r="D320" s="112">
        <v>1</v>
      </c>
      <c r="E320" s="343">
        <v>6300</v>
      </c>
      <c r="F320" s="53">
        <f>D320*E320</f>
        <v>6300</v>
      </c>
      <c r="G320" s="39"/>
    </row>
    <row r="321" spans="1:7" s="104" customFormat="1" ht="14.25" customHeight="1">
      <c r="A321" s="94"/>
      <c r="B321" s="95"/>
      <c r="C321" s="207"/>
      <c r="D321" s="79"/>
      <c r="E321" s="322"/>
      <c r="F321" s="323"/>
      <c r="G321" s="74"/>
    </row>
    <row r="322" spans="1:7" s="104" customFormat="1" ht="14.25" customHeight="1">
      <c r="A322" s="94"/>
      <c r="B322" s="95"/>
      <c r="C322" s="78"/>
      <c r="D322" s="79"/>
      <c r="E322" s="322"/>
      <c r="F322" s="323"/>
      <c r="G322" s="74"/>
    </row>
    <row r="323" spans="1:7" s="104" customFormat="1" ht="14.25" customHeight="1">
      <c r="A323" s="94"/>
      <c r="B323" s="95"/>
      <c r="C323" s="78"/>
      <c r="D323" s="79"/>
      <c r="E323" s="322"/>
      <c r="F323" s="323"/>
      <c r="G323" s="74"/>
    </row>
    <row r="324" spans="1:7" s="104" customFormat="1" ht="14.25" customHeight="1">
      <c r="A324" s="94"/>
      <c r="B324" s="95"/>
      <c r="C324" s="78"/>
      <c r="D324" s="79"/>
      <c r="E324" s="322"/>
      <c r="F324" s="323"/>
      <c r="G324" s="74"/>
    </row>
    <row r="325" spans="1:7" s="104" customFormat="1" ht="14.25" customHeight="1">
      <c r="A325" s="94"/>
      <c r="B325" s="95"/>
      <c r="C325" s="78"/>
      <c r="D325" s="79"/>
      <c r="E325" s="322"/>
      <c r="F325" s="323"/>
      <c r="G325" s="74"/>
    </row>
    <row r="326" spans="1:7" s="104" customFormat="1" ht="14.25" customHeight="1">
      <c r="A326" s="94"/>
      <c r="B326" s="95"/>
      <c r="C326" s="78"/>
      <c r="D326" s="79"/>
      <c r="E326" s="322"/>
      <c r="F326" s="323"/>
      <c r="G326" s="74"/>
    </row>
    <row r="327" spans="1:7" s="104" customFormat="1" ht="14.25" customHeight="1">
      <c r="A327" s="94"/>
      <c r="B327" s="95"/>
      <c r="C327" s="78"/>
      <c r="D327" s="79"/>
      <c r="E327" s="322"/>
      <c r="F327" s="323"/>
      <c r="G327" s="74"/>
    </row>
    <row r="328" spans="1:7" s="104" customFormat="1" ht="14.25" customHeight="1">
      <c r="A328" s="94"/>
      <c r="B328" s="95"/>
      <c r="C328" s="78"/>
      <c r="D328" s="79"/>
      <c r="E328" s="322"/>
      <c r="F328" s="323"/>
      <c r="G328" s="74"/>
    </row>
    <row r="329" spans="1:7" s="104" customFormat="1" ht="14.25" customHeight="1">
      <c r="A329" s="94"/>
      <c r="B329" s="95"/>
      <c r="C329" s="78"/>
      <c r="D329" s="79"/>
      <c r="E329" s="322"/>
      <c r="F329" s="323"/>
      <c r="G329" s="74"/>
    </row>
    <row r="330" spans="1:7" s="104" customFormat="1" ht="14.25" customHeight="1">
      <c r="A330" s="94"/>
      <c r="B330" s="95"/>
      <c r="C330" s="78"/>
      <c r="D330" s="79"/>
      <c r="E330" s="322"/>
      <c r="F330" s="323"/>
      <c r="G330" s="74"/>
    </row>
    <row r="331" spans="1:7" s="104" customFormat="1" ht="14.25" customHeight="1">
      <c r="A331" s="94"/>
      <c r="B331" s="95"/>
      <c r="C331" s="78"/>
      <c r="D331" s="79"/>
      <c r="E331" s="322"/>
      <c r="F331" s="323"/>
      <c r="G331" s="74"/>
    </row>
    <row r="332" spans="1:7" s="104" customFormat="1" ht="14.25" customHeight="1">
      <c r="A332" s="94"/>
      <c r="B332" s="95"/>
      <c r="C332" s="207"/>
      <c r="D332" s="79"/>
      <c r="E332" s="322"/>
      <c r="F332" s="323"/>
      <c r="G332" s="74"/>
    </row>
    <row r="333" spans="1:7" s="104" customFormat="1" ht="14.25" customHeight="1">
      <c r="A333" s="94"/>
      <c r="B333" s="95"/>
      <c r="C333" s="207"/>
      <c r="D333" s="79"/>
      <c r="E333" s="322"/>
      <c r="F333" s="323"/>
      <c r="G333" s="74"/>
    </row>
    <row r="334" spans="1:7" s="104" customFormat="1" ht="14.25" customHeight="1">
      <c r="A334" s="94"/>
      <c r="B334" s="95"/>
      <c r="C334" s="207"/>
      <c r="D334" s="79"/>
      <c r="E334" s="322"/>
      <c r="F334" s="323"/>
      <c r="G334" s="74"/>
    </row>
    <row r="335" spans="1:7" s="104" customFormat="1" ht="14.25" customHeight="1">
      <c r="A335" s="94"/>
      <c r="B335" s="95"/>
      <c r="C335" s="207"/>
      <c r="D335" s="79"/>
      <c r="E335" s="322"/>
      <c r="F335" s="323"/>
      <c r="G335" s="74"/>
    </row>
    <row r="336" spans="1:7" s="107" customFormat="1" ht="27.6">
      <c r="A336" s="73"/>
      <c r="B336" s="260" t="s">
        <v>360</v>
      </c>
      <c r="C336" s="213" t="s">
        <v>1</v>
      </c>
      <c r="D336" s="112">
        <v>1</v>
      </c>
      <c r="E336" s="343">
        <v>15200</v>
      </c>
      <c r="F336" s="53">
        <f>D336*E336</f>
        <v>15200</v>
      </c>
      <c r="G336" s="39"/>
    </row>
    <row r="337" spans="1:7" s="107" customFormat="1" ht="13.8">
      <c r="A337" s="73"/>
      <c r="B337" s="73"/>
      <c r="C337" s="213"/>
      <c r="D337" s="112"/>
      <c r="E337" s="343"/>
      <c r="F337" s="323"/>
      <c r="G337" s="74"/>
    </row>
    <row r="338" spans="1:7" s="107" customFormat="1" ht="13.8">
      <c r="A338" s="73"/>
      <c r="B338" s="73"/>
      <c r="C338" s="213"/>
      <c r="D338" s="112"/>
      <c r="E338" s="343"/>
      <c r="F338" s="323"/>
      <c r="G338" s="74"/>
    </row>
    <row r="339" spans="1:7" s="107" customFormat="1" ht="13.8">
      <c r="A339" s="73"/>
      <c r="B339" s="73"/>
      <c r="C339" s="213"/>
      <c r="D339" s="112"/>
      <c r="E339" s="343"/>
      <c r="F339" s="323"/>
      <c r="G339" s="74"/>
    </row>
    <row r="340" spans="1:7" s="107" customFormat="1" ht="13.8">
      <c r="A340" s="73"/>
      <c r="B340" s="73"/>
      <c r="C340" s="213"/>
      <c r="D340" s="112"/>
      <c r="E340" s="343"/>
      <c r="F340" s="323"/>
      <c r="G340" s="74"/>
    </row>
    <row r="341" spans="1:7" s="107" customFormat="1" ht="13.8">
      <c r="A341" s="73"/>
      <c r="B341" s="73"/>
      <c r="C341" s="213"/>
      <c r="D341" s="112"/>
      <c r="E341" s="343"/>
      <c r="F341" s="323"/>
      <c r="G341" s="74"/>
    </row>
    <row r="342" spans="1:7" s="107" customFormat="1" ht="13.8">
      <c r="A342" s="73"/>
      <c r="B342" s="73"/>
      <c r="C342" s="213"/>
      <c r="D342" s="112"/>
      <c r="E342" s="343"/>
      <c r="F342" s="323"/>
      <c r="G342" s="74"/>
    </row>
    <row r="343" spans="1:7" s="107" customFormat="1" ht="13.8">
      <c r="A343" s="73"/>
      <c r="B343" s="73"/>
      <c r="C343" s="213"/>
      <c r="D343" s="112"/>
      <c r="E343" s="343"/>
      <c r="F343" s="323"/>
      <c r="G343" s="74"/>
    </row>
    <row r="344" spans="1:7" s="107" customFormat="1" ht="13.8">
      <c r="A344" s="73"/>
      <c r="B344" s="73"/>
      <c r="C344" s="213"/>
      <c r="D344" s="112"/>
      <c r="E344" s="343"/>
      <c r="F344" s="323"/>
      <c r="G344" s="74"/>
    </row>
    <row r="345" spans="1:7" s="107" customFormat="1" ht="13.8">
      <c r="A345" s="73"/>
      <c r="B345" s="73"/>
      <c r="C345" s="213"/>
      <c r="D345" s="112"/>
      <c r="E345" s="343"/>
      <c r="F345" s="323"/>
      <c r="G345" s="74"/>
    </row>
    <row r="346" spans="1:7" s="107" customFormat="1" ht="13.8">
      <c r="A346" s="73"/>
      <c r="B346" s="73"/>
      <c r="C346" s="213"/>
      <c r="D346" s="112"/>
      <c r="E346" s="343"/>
      <c r="F346" s="323"/>
      <c r="G346" s="74"/>
    </row>
    <row r="347" spans="1:7" s="107" customFormat="1" ht="13.8">
      <c r="A347" s="73"/>
      <c r="B347" s="73"/>
      <c r="C347" s="213"/>
      <c r="D347" s="112"/>
      <c r="E347" s="343"/>
      <c r="F347" s="323"/>
      <c r="G347" s="74"/>
    </row>
    <row r="348" spans="1:7" s="107" customFormat="1" ht="13.8">
      <c r="A348" s="73"/>
      <c r="B348" s="73"/>
      <c r="C348" s="213"/>
      <c r="D348" s="112"/>
      <c r="E348" s="343"/>
      <c r="F348" s="323"/>
      <c r="G348" s="74"/>
    </row>
    <row r="349" spans="1:7" s="107" customFormat="1" ht="13.8">
      <c r="A349" s="73"/>
      <c r="B349" s="73"/>
      <c r="C349" s="213"/>
      <c r="D349" s="112"/>
      <c r="E349" s="343"/>
      <c r="F349" s="323"/>
      <c r="G349" s="74"/>
    </row>
    <row r="350" spans="1:7" s="107" customFormat="1" ht="15.75" customHeight="1">
      <c r="A350" s="73"/>
      <c r="B350" s="73" t="s">
        <v>256</v>
      </c>
      <c r="C350" s="213" t="s">
        <v>1</v>
      </c>
      <c r="D350" s="112">
        <v>1</v>
      </c>
      <c r="E350" s="343">
        <v>1700</v>
      </c>
      <c r="F350" s="53">
        <f>D350*E350</f>
        <v>1700</v>
      </c>
      <c r="G350" s="39"/>
    </row>
    <row r="351" spans="1:7" s="107" customFormat="1" ht="13.5" customHeight="1">
      <c r="A351" s="73"/>
      <c r="B351" s="73"/>
      <c r="C351" s="213"/>
      <c r="D351" s="112"/>
      <c r="E351" s="343"/>
      <c r="F351" s="323"/>
      <c r="G351" s="74"/>
    </row>
    <row r="352" spans="1:7" s="107" customFormat="1" ht="13.5" customHeight="1">
      <c r="A352" s="73"/>
      <c r="B352" s="73"/>
      <c r="C352" s="213"/>
      <c r="D352" s="112"/>
      <c r="E352" s="343"/>
      <c r="F352" s="323"/>
      <c r="G352" s="74"/>
    </row>
    <row r="353" spans="1:7" s="107" customFormat="1" ht="13.5" customHeight="1">
      <c r="A353" s="73"/>
      <c r="B353" s="73"/>
      <c r="C353" s="213"/>
      <c r="D353" s="112"/>
      <c r="E353" s="343"/>
      <c r="F353" s="323"/>
      <c r="G353" s="74"/>
    </row>
    <row r="354" spans="1:7" s="107" customFormat="1" ht="13.5" customHeight="1">
      <c r="A354" s="73"/>
      <c r="B354" s="73"/>
      <c r="C354" s="213"/>
      <c r="D354" s="112"/>
      <c r="E354" s="343"/>
      <c r="F354" s="323"/>
      <c r="G354" s="74"/>
    </row>
    <row r="355" spans="1:7" s="107" customFormat="1" ht="13.5" customHeight="1">
      <c r="A355" s="73"/>
      <c r="B355" s="73"/>
      <c r="C355" s="213"/>
      <c r="D355" s="112"/>
      <c r="E355" s="343"/>
      <c r="F355" s="323"/>
      <c r="G355" s="74"/>
    </row>
    <row r="356" spans="1:7" s="107" customFormat="1" ht="13.5" customHeight="1">
      <c r="A356" s="73"/>
      <c r="B356" s="73"/>
      <c r="C356" s="213"/>
      <c r="D356" s="112"/>
      <c r="E356" s="343"/>
      <c r="F356" s="323"/>
      <c r="G356" s="74"/>
    </row>
    <row r="357" spans="1:7" s="107" customFormat="1" ht="13.5" customHeight="1">
      <c r="A357" s="73"/>
      <c r="B357" s="73"/>
      <c r="C357" s="213"/>
      <c r="D357" s="112"/>
      <c r="E357" s="343"/>
      <c r="F357" s="323"/>
      <c r="G357" s="74"/>
    </row>
    <row r="358" spans="1:7" s="107" customFormat="1" ht="13.5" customHeight="1">
      <c r="A358" s="73"/>
      <c r="B358" s="73"/>
      <c r="C358" s="213"/>
      <c r="D358" s="112"/>
      <c r="E358" s="343"/>
      <c r="F358" s="323"/>
      <c r="G358" s="74"/>
    </row>
    <row r="359" spans="1:7" s="107" customFormat="1" ht="13.5" customHeight="1">
      <c r="A359" s="73"/>
      <c r="B359" s="73"/>
      <c r="C359" s="213"/>
      <c r="D359" s="112"/>
      <c r="E359" s="343"/>
      <c r="F359" s="323"/>
      <c r="G359" s="74"/>
    </row>
    <row r="360" spans="1:7" s="107" customFormat="1" ht="13.5" customHeight="1">
      <c r="A360" s="73"/>
      <c r="B360" s="73"/>
      <c r="C360" s="213"/>
      <c r="D360" s="112"/>
      <c r="E360" s="343"/>
      <c r="F360" s="323"/>
      <c r="G360" s="74"/>
    </row>
    <row r="361" spans="1:7" s="107" customFormat="1" ht="13.5" customHeight="1">
      <c r="A361" s="73"/>
      <c r="B361" s="73"/>
      <c r="C361" s="213"/>
      <c r="D361" s="112"/>
      <c r="E361" s="343"/>
      <c r="F361" s="323"/>
      <c r="G361" s="74"/>
    </row>
    <row r="362" spans="1:7" s="107" customFormat="1" ht="13.5" customHeight="1">
      <c r="A362" s="73"/>
      <c r="B362" s="73"/>
      <c r="C362" s="213"/>
      <c r="D362" s="112"/>
      <c r="E362" s="343"/>
      <c r="F362" s="323"/>
      <c r="G362" s="74"/>
    </row>
    <row r="363" spans="1:7" s="107" customFormat="1" ht="13.5" customHeight="1">
      <c r="A363" s="73"/>
      <c r="B363" s="73"/>
      <c r="C363" s="213"/>
      <c r="D363" s="112"/>
      <c r="E363" s="343"/>
      <c r="F363" s="323"/>
      <c r="G363" s="74"/>
    </row>
    <row r="364" spans="1:7" s="107" customFormat="1" ht="13.5" customHeight="1">
      <c r="A364" s="73"/>
      <c r="B364" s="73"/>
      <c r="C364" s="213"/>
      <c r="D364" s="112"/>
      <c r="E364" s="343"/>
      <c r="F364" s="323"/>
      <c r="G364" s="74"/>
    </row>
    <row r="365" spans="1:7" s="107" customFormat="1" ht="18" customHeight="1">
      <c r="A365" s="73"/>
      <c r="B365" s="73" t="s">
        <v>257</v>
      </c>
      <c r="C365" s="213" t="s">
        <v>1</v>
      </c>
      <c r="D365" s="112">
        <v>4</v>
      </c>
      <c r="E365" s="343">
        <v>3900</v>
      </c>
      <c r="F365" s="53">
        <f>D365*E365</f>
        <v>15600</v>
      </c>
      <c r="G365" s="39"/>
    </row>
    <row r="366" spans="1:7" s="107" customFormat="1" ht="13.5" customHeight="1">
      <c r="A366" s="73"/>
      <c r="B366" s="73"/>
      <c r="C366" s="213"/>
      <c r="D366" s="112"/>
      <c r="E366" s="343"/>
      <c r="F366" s="323"/>
      <c r="G366" s="74"/>
    </row>
    <row r="367" spans="1:7" s="107" customFormat="1" ht="13.5" customHeight="1">
      <c r="A367" s="73"/>
      <c r="B367" s="73"/>
      <c r="C367" s="213"/>
      <c r="D367" s="112"/>
      <c r="E367" s="343"/>
      <c r="F367" s="323"/>
      <c r="G367" s="74"/>
    </row>
    <row r="368" spans="1:7" s="107" customFormat="1" ht="13.5" customHeight="1">
      <c r="A368" s="73"/>
      <c r="B368" s="73"/>
      <c r="C368" s="213"/>
      <c r="D368" s="112"/>
      <c r="E368" s="343"/>
      <c r="F368" s="323"/>
      <c r="G368" s="74"/>
    </row>
    <row r="369" spans="1:7" s="107" customFormat="1" ht="13.5" customHeight="1">
      <c r="A369" s="73"/>
      <c r="B369" s="73"/>
      <c r="C369" s="213"/>
      <c r="D369" s="112"/>
      <c r="E369" s="343"/>
      <c r="F369" s="323"/>
      <c r="G369" s="74"/>
    </row>
    <row r="370" spans="1:7" s="107" customFormat="1" ht="13.5" customHeight="1">
      <c r="A370" s="73"/>
      <c r="B370" s="73"/>
      <c r="C370" s="213"/>
      <c r="D370" s="112"/>
      <c r="E370" s="343"/>
      <c r="F370" s="323"/>
      <c r="G370" s="74"/>
    </row>
    <row r="371" spans="1:7" s="107" customFormat="1" ht="13.5" customHeight="1">
      <c r="A371" s="73"/>
      <c r="B371" s="73"/>
      <c r="C371" s="213"/>
      <c r="D371" s="112"/>
      <c r="E371" s="343"/>
      <c r="F371" s="323"/>
      <c r="G371" s="74"/>
    </row>
    <row r="372" spans="1:7" s="107" customFormat="1" ht="13.5" customHeight="1">
      <c r="A372" s="73"/>
      <c r="B372" s="73"/>
      <c r="C372" s="213"/>
      <c r="D372" s="112"/>
      <c r="E372" s="343"/>
      <c r="F372" s="323"/>
      <c r="G372" s="74"/>
    </row>
    <row r="373" spans="1:7" s="107" customFormat="1" ht="13.5" customHeight="1">
      <c r="A373" s="73"/>
      <c r="B373" s="73"/>
      <c r="C373" s="213"/>
      <c r="D373" s="112"/>
      <c r="E373" s="343"/>
      <c r="F373" s="323"/>
      <c r="G373" s="74"/>
    </row>
    <row r="374" spans="1:7" s="107" customFormat="1" ht="13.5" customHeight="1">
      <c r="A374" s="73"/>
      <c r="B374" s="73"/>
      <c r="C374" s="213"/>
      <c r="D374" s="112"/>
      <c r="E374" s="343"/>
      <c r="F374" s="323"/>
      <c r="G374" s="74"/>
    </row>
    <row r="375" spans="1:7" s="107" customFormat="1" ht="13.5" customHeight="1">
      <c r="A375" s="73"/>
      <c r="B375" s="73"/>
      <c r="C375" s="213"/>
      <c r="D375" s="112"/>
      <c r="E375" s="343"/>
      <c r="F375" s="323"/>
      <c r="G375" s="74"/>
    </row>
    <row r="376" spans="1:7" s="107" customFormat="1" ht="13.5" customHeight="1">
      <c r="A376" s="73"/>
      <c r="B376" s="73"/>
      <c r="C376" s="213"/>
      <c r="D376" s="112"/>
      <c r="E376" s="343"/>
      <c r="F376" s="323"/>
      <c r="G376" s="74"/>
    </row>
    <row r="377" spans="1:7" s="107" customFormat="1" ht="15.75" customHeight="1">
      <c r="A377" s="73"/>
      <c r="B377" s="73" t="s">
        <v>258</v>
      </c>
      <c r="C377" s="213" t="s">
        <v>1</v>
      </c>
      <c r="D377" s="112">
        <v>4</v>
      </c>
      <c r="E377" s="343">
        <v>850</v>
      </c>
      <c r="F377" s="53">
        <f>D377*E377</f>
        <v>3400</v>
      </c>
      <c r="G377" s="39"/>
    </row>
    <row r="378" spans="1:7" s="107" customFormat="1" ht="13.5" customHeight="1">
      <c r="A378" s="73"/>
      <c r="B378" s="73"/>
      <c r="C378" s="213"/>
      <c r="D378" s="112"/>
      <c r="E378" s="343"/>
      <c r="F378" s="323"/>
      <c r="G378" s="74"/>
    </row>
    <row r="379" spans="1:7" s="107" customFormat="1" ht="13.5" customHeight="1">
      <c r="A379" s="73"/>
      <c r="B379" s="73"/>
      <c r="C379" s="213"/>
      <c r="D379" s="112"/>
      <c r="E379" s="343"/>
      <c r="F379" s="323"/>
      <c r="G379" s="74"/>
    </row>
    <row r="380" spans="1:7" s="107" customFormat="1" ht="13.5" customHeight="1">
      <c r="A380" s="73"/>
      <c r="B380" s="73"/>
      <c r="C380" s="213"/>
      <c r="D380" s="112"/>
      <c r="E380" s="343"/>
      <c r="F380" s="323"/>
      <c r="G380" s="74"/>
    </row>
    <row r="381" spans="1:7" s="107" customFormat="1" ht="13.5" customHeight="1">
      <c r="A381" s="73"/>
      <c r="B381" s="73"/>
      <c r="C381" s="213"/>
      <c r="D381" s="112"/>
      <c r="E381" s="343"/>
      <c r="F381" s="323"/>
      <c r="G381" s="74"/>
    </row>
    <row r="382" spans="1:7" s="107" customFormat="1" ht="13.5" customHeight="1">
      <c r="A382" s="73"/>
      <c r="B382" s="73"/>
      <c r="C382" s="213"/>
      <c r="D382" s="112"/>
      <c r="E382" s="343"/>
      <c r="F382" s="323"/>
      <c r="G382" s="74"/>
    </row>
    <row r="383" spans="1:7" s="107" customFormat="1" ht="13.5" customHeight="1">
      <c r="A383" s="73"/>
      <c r="B383" s="73"/>
      <c r="C383" s="213"/>
      <c r="D383" s="112"/>
      <c r="E383" s="343"/>
      <c r="F383" s="323"/>
      <c r="G383" s="74"/>
    </row>
    <row r="384" spans="1:7" s="107" customFormat="1" ht="13.5" customHeight="1">
      <c r="A384" s="73"/>
      <c r="B384" s="73"/>
      <c r="C384" s="213"/>
      <c r="D384" s="112"/>
      <c r="E384" s="343"/>
      <c r="F384" s="323"/>
      <c r="G384" s="74"/>
    </row>
    <row r="385" spans="1:7" s="107" customFormat="1" ht="13.5" customHeight="1">
      <c r="A385" s="73"/>
      <c r="B385" s="73"/>
      <c r="C385" s="213"/>
      <c r="D385" s="112"/>
      <c r="E385" s="343"/>
      <c r="F385" s="323"/>
      <c r="G385" s="74"/>
    </row>
    <row r="386" spans="1:7" s="107" customFormat="1" ht="13.5" customHeight="1">
      <c r="A386" s="73"/>
      <c r="B386" s="73"/>
      <c r="C386" s="213"/>
      <c r="D386" s="112"/>
      <c r="E386" s="343"/>
      <c r="F386" s="323"/>
      <c r="G386" s="74"/>
    </row>
    <row r="387" spans="1:7" s="107" customFormat="1" ht="13.5" customHeight="1">
      <c r="A387" s="73"/>
      <c r="B387" s="73"/>
      <c r="C387" s="213"/>
      <c r="D387" s="112"/>
      <c r="E387" s="343"/>
      <c r="F387" s="323"/>
      <c r="G387" s="74"/>
    </row>
    <row r="388" spans="1:7" s="107" customFormat="1" ht="17.25" customHeight="1">
      <c r="A388" s="73"/>
      <c r="B388" s="73" t="s">
        <v>290</v>
      </c>
      <c r="C388" s="213" t="s">
        <v>1</v>
      </c>
      <c r="D388" s="112">
        <v>1</v>
      </c>
      <c r="E388" s="343">
        <v>750</v>
      </c>
      <c r="F388" s="53">
        <f>D388*E388</f>
        <v>750</v>
      </c>
      <c r="G388" s="39"/>
    </row>
    <row r="389" spans="1:7" s="107" customFormat="1" ht="13.5" customHeight="1">
      <c r="A389" s="73"/>
      <c r="B389" s="73"/>
      <c r="C389" s="213"/>
      <c r="D389" s="112"/>
      <c r="E389" s="343"/>
      <c r="F389" s="323"/>
      <c r="G389" s="74"/>
    </row>
    <row r="390" spans="1:7" s="107" customFormat="1" ht="13.5" customHeight="1">
      <c r="A390" s="73"/>
      <c r="B390" s="73"/>
      <c r="C390" s="213"/>
      <c r="D390" s="112"/>
      <c r="E390" s="343"/>
      <c r="F390" s="323"/>
      <c r="G390" s="74"/>
    </row>
    <row r="391" spans="1:7" s="107" customFormat="1" ht="13.5" customHeight="1">
      <c r="A391" s="73"/>
      <c r="B391" s="73"/>
      <c r="C391" s="213"/>
      <c r="D391" s="112"/>
      <c r="E391" s="343"/>
      <c r="F391" s="323"/>
      <c r="G391" s="74"/>
    </row>
    <row r="392" spans="1:7" s="107" customFormat="1" ht="13.5" customHeight="1">
      <c r="A392" s="73"/>
      <c r="B392" s="73"/>
      <c r="C392" s="213"/>
      <c r="D392" s="112"/>
      <c r="E392" s="343"/>
      <c r="F392" s="323"/>
      <c r="G392" s="74"/>
    </row>
    <row r="393" spans="1:7" s="107" customFormat="1" ht="13.5" customHeight="1">
      <c r="A393" s="73"/>
      <c r="B393" s="73"/>
      <c r="C393" s="213"/>
      <c r="D393" s="112"/>
      <c r="E393" s="343"/>
      <c r="F393" s="323"/>
      <c r="G393" s="74"/>
    </row>
    <row r="394" spans="1:7" s="107" customFormat="1" ht="13.5" customHeight="1">
      <c r="A394" s="73"/>
      <c r="B394" s="73"/>
      <c r="C394" s="213"/>
      <c r="D394" s="112"/>
      <c r="E394" s="343"/>
      <c r="F394" s="323"/>
      <c r="G394" s="74"/>
    </row>
    <row r="395" spans="1:7" s="107" customFormat="1" ht="13.5" customHeight="1">
      <c r="A395" s="73"/>
      <c r="B395" s="73"/>
      <c r="C395" s="213"/>
      <c r="D395" s="112"/>
      <c r="E395" s="343"/>
      <c r="F395" s="323"/>
      <c r="G395" s="74"/>
    </row>
    <row r="396" spans="1:7" s="107" customFormat="1" ht="13.5" customHeight="1">
      <c r="A396" s="73"/>
      <c r="B396" s="73"/>
      <c r="C396" s="213"/>
      <c r="D396" s="112"/>
      <c r="E396" s="343"/>
      <c r="F396" s="323"/>
      <c r="G396" s="74"/>
    </row>
    <row r="397" spans="1:7" s="107" customFormat="1" ht="13.5" customHeight="1">
      <c r="A397" s="73"/>
      <c r="B397" s="73"/>
      <c r="C397" s="213"/>
      <c r="D397" s="112"/>
      <c r="E397" s="343"/>
      <c r="F397" s="323"/>
      <c r="G397" s="74"/>
    </row>
    <row r="398" spans="1:7" s="107" customFormat="1" ht="13.5" customHeight="1">
      <c r="A398" s="73"/>
      <c r="B398" s="73"/>
      <c r="C398" s="213"/>
      <c r="D398" s="112"/>
      <c r="E398" s="343"/>
      <c r="F398" s="323"/>
      <c r="G398" s="74"/>
    </row>
    <row r="399" spans="1:7" s="107" customFormat="1" ht="18.75" customHeight="1">
      <c r="A399" s="73"/>
      <c r="B399" s="73" t="s">
        <v>291</v>
      </c>
      <c r="C399" s="213" t="s">
        <v>1</v>
      </c>
      <c r="D399" s="112">
        <v>1</v>
      </c>
      <c r="E399" s="343">
        <v>700</v>
      </c>
      <c r="F399" s="53">
        <f>D399*E399</f>
        <v>700</v>
      </c>
      <c r="G399" s="39"/>
    </row>
    <row r="400" spans="1:7" s="107" customFormat="1" ht="13.5" customHeight="1">
      <c r="A400" s="73"/>
      <c r="B400" s="73"/>
      <c r="C400" s="213"/>
      <c r="D400" s="112"/>
      <c r="E400" s="343"/>
      <c r="F400" s="323"/>
      <c r="G400" s="74"/>
    </row>
    <row r="401" spans="1:7" s="107" customFormat="1" ht="13.5" customHeight="1">
      <c r="A401" s="73"/>
      <c r="B401" s="73"/>
      <c r="C401" s="213"/>
      <c r="D401" s="112"/>
      <c r="E401" s="343"/>
      <c r="F401" s="323"/>
      <c r="G401" s="74"/>
    </row>
    <row r="402" spans="1:7" s="107" customFormat="1" ht="13.5" customHeight="1">
      <c r="A402" s="73"/>
      <c r="B402" s="73"/>
      <c r="C402" s="213"/>
      <c r="D402" s="112"/>
      <c r="E402" s="343"/>
      <c r="F402" s="323"/>
      <c r="G402" s="74"/>
    </row>
    <row r="403" spans="1:7" s="107" customFormat="1" ht="13.5" customHeight="1">
      <c r="A403" s="73"/>
      <c r="B403" s="73"/>
      <c r="C403" s="213"/>
      <c r="D403" s="112"/>
      <c r="E403" s="343"/>
      <c r="F403" s="323"/>
      <c r="G403" s="74"/>
    </row>
    <row r="404" spans="1:7" s="107" customFormat="1" ht="13.5" customHeight="1">
      <c r="A404" s="73"/>
      <c r="B404" s="73"/>
      <c r="C404" s="213"/>
      <c r="D404" s="112"/>
      <c r="E404" s="343"/>
      <c r="F404" s="323"/>
      <c r="G404" s="74"/>
    </row>
    <row r="405" spans="1:7" s="107" customFormat="1" ht="13.5" customHeight="1">
      <c r="A405" s="73"/>
      <c r="B405" s="73"/>
      <c r="C405" s="213"/>
      <c r="D405" s="112"/>
      <c r="E405" s="343"/>
      <c r="F405" s="323"/>
      <c r="G405" s="74"/>
    </row>
    <row r="406" spans="1:7" s="107" customFormat="1" ht="13.5" customHeight="1">
      <c r="A406" s="73"/>
      <c r="B406" s="73"/>
      <c r="C406" s="213"/>
      <c r="D406" s="112"/>
      <c r="E406" s="343"/>
      <c r="F406" s="323"/>
      <c r="G406" s="74"/>
    </row>
    <row r="407" spans="1:7" s="107" customFormat="1" ht="13.5" customHeight="1">
      <c r="A407" s="73"/>
      <c r="B407" s="73"/>
      <c r="C407" s="213"/>
      <c r="D407" s="112"/>
      <c r="E407" s="343"/>
      <c r="F407" s="323"/>
      <c r="G407" s="74"/>
    </row>
    <row r="408" spans="1:7" s="107" customFormat="1" ht="13.5" customHeight="1">
      <c r="A408" s="73"/>
      <c r="B408" s="73"/>
      <c r="C408" s="213"/>
      <c r="D408" s="112"/>
      <c r="E408" s="343"/>
      <c r="F408" s="323"/>
      <c r="G408" s="74"/>
    </row>
    <row r="409" spans="1:7" s="107" customFormat="1" ht="13.5" customHeight="1">
      <c r="A409" s="73"/>
      <c r="B409" s="73"/>
      <c r="C409" s="213"/>
      <c r="D409" s="112"/>
      <c r="E409" s="343"/>
      <c r="F409" s="323"/>
      <c r="G409" s="74"/>
    </row>
    <row r="410" spans="1:7" s="107" customFormat="1" ht="13.5" customHeight="1">
      <c r="A410" s="73"/>
      <c r="B410" s="73"/>
      <c r="C410" s="213"/>
      <c r="D410" s="112"/>
      <c r="E410" s="343"/>
      <c r="F410" s="323"/>
      <c r="G410" s="74"/>
    </row>
    <row r="411" spans="1:7" s="107" customFormat="1" ht="18" customHeight="1">
      <c r="A411" s="73"/>
      <c r="B411" s="73" t="s">
        <v>292</v>
      </c>
      <c r="C411" s="213" t="s">
        <v>1</v>
      </c>
      <c r="D411" s="112">
        <v>1</v>
      </c>
      <c r="E411" s="343">
        <v>600</v>
      </c>
      <c r="F411" s="53">
        <f>D411*E411</f>
        <v>600</v>
      </c>
      <c r="G411" s="39"/>
    </row>
    <row r="412" spans="1:7" s="107" customFormat="1" ht="13.5" customHeight="1">
      <c r="A412" s="73"/>
      <c r="B412" s="73"/>
      <c r="C412" s="213"/>
      <c r="D412" s="112"/>
      <c r="E412" s="343"/>
      <c r="F412" s="323"/>
      <c r="G412" s="74"/>
    </row>
    <row r="413" spans="1:7" s="107" customFormat="1" ht="13.5" customHeight="1">
      <c r="A413" s="73"/>
      <c r="B413" s="73"/>
      <c r="C413" s="213"/>
      <c r="D413" s="112"/>
      <c r="E413" s="343"/>
      <c r="F413" s="323"/>
      <c r="G413" s="74"/>
    </row>
    <row r="414" spans="1:7" s="107" customFormat="1" ht="13.5" customHeight="1">
      <c r="A414" s="73"/>
      <c r="B414" s="73"/>
      <c r="C414" s="213"/>
      <c r="D414" s="112"/>
      <c r="E414" s="343"/>
      <c r="F414" s="323"/>
      <c r="G414" s="74"/>
    </row>
    <row r="415" spans="1:7" s="107" customFormat="1" ht="13.5" customHeight="1">
      <c r="A415" s="73"/>
      <c r="B415" s="73"/>
      <c r="C415" s="213"/>
      <c r="D415" s="112"/>
      <c r="E415" s="343"/>
      <c r="F415" s="323"/>
      <c r="G415" s="74"/>
    </row>
    <row r="416" spans="1:7" s="107" customFormat="1" ht="13.5" customHeight="1">
      <c r="A416" s="73"/>
      <c r="B416" s="73"/>
      <c r="C416" s="213"/>
      <c r="D416" s="112"/>
      <c r="E416" s="343"/>
      <c r="F416" s="323"/>
      <c r="G416" s="74"/>
    </row>
    <row r="417" spans="1:7" s="107" customFormat="1" ht="13.5" customHeight="1">
      <c r="A417" s="73"/>
      <c r="B417" s="73"/>
      <c r="C417" s="213"/>
      <c r="D417" s="112"/>
      <c r="E417" s="343"/>
      <c r="F417" s="323"/>
      <c r="G417" s="74"/>
    </row>
    <row r="418" spans="1:7" s="107" customFormat="1" ht="13.5" customHeight="1">
      <c r="A418" s="73"/>
      <c r="B418" s="73"/>
      <c r="C418" s="213"/>
      <c r="D418" s="112"/>
      <c r="E418" s="343"/>
      <c r="F418" s="323"/>
      <c r="G418" s="74"/>
    </row>
    <row r="419" spans="1:7" s="107" customFormat="1" ht="13.5" customHeight="1">
      <c r="A419" s="73"/>
      <c r="B419" s="73"/>
      <c r="C419" s="213"/>
      <c r="D419" s="112"/>
      <c r="E419" s="343"/>
      <c r="F419" s="323"/>
      <c r="G419" s="74"/>
    </row>
    <row r="420" spans="1:7" s="107" customFormat="1" ht="13.5" customHeight="1">
      <c r="A420" s="73"/>
      <c r="B420" s="73"/>
      <c r="C420" s="213"/>
      <c r="D420" s="112"/>
      <c r="E420" s="343"/>
      <c r="F420" s="323"/>
      <c r="G420" s="74"/>
    </row>
    <row r="421" spans="1:7" s="107" customFormat="1" ht="13.5" customHeight="1">
      <c r="A421" s="73"/>
      <c r="B421" s="73"/>
      <c r="C421" s="213"/>
      <c r="D421" s="112"/>
      <c r="E421" s="343"/>
      <c r="F421" s="323"/>
      <c r="G421" s="74"/>
    </row>
    <row r="422" spans="1:7" s="107" customFormat="1" ht="13.5" customHeight="1">
      <c r="A422" s="73"/>
      <c r="B422" s="73"/>
      <c r="C422" s="213"/>
      <c r="D422" s="112"/>
      <c r="E422" s="343"/>
      <c r="F422" s="323"/>
      <c r="G422" s="74"/>
    </row>
    <row r="423" spans="1:7" s="107" customFormat="1" ht="13.5" customHeight="1">
      <c r="A423" s="73"/>
      <c r="B423" s="73"/>
      <c r="C423" s="213"/>
      <c r="D423" s="112"/>
      <c r="E423" s="343"/>
      <c r="F423" s="323"/>
      <c r="G423" s="74"/>
    </row>
    <row r="424" spans="1:7" s="107" customFormat="1" ht="33.75" customHeight="1">
      <c r="A424" s="73"/>
      <c r="B424" s="260" t="s">
        <v>361</v>
      </c>
      <c r="C424" s="213" t="s">
        <v>1</v>
      </c>
      <c r="D424" s="112">
        <v>1</v>
      </c>
      <c r="E424" s="343">
        <v>10500</v>
      </c>
      <c r="F424" s="53">
        <f>D424*E424</f>
        <v>10500</v>
      </c>
      <c r="G424" s="39"/>
    </row>
    <row r="425" spans="1:7" s="107" customFormat="1" ht="13.5" customHeight="1">
      <c r="A425" s="73"/>
      <c r="B425" s="73"/>
      <c r="C425" s="213"/>
      <c r="D425" s="112"/>
      <c r="E425" s="343"/>
      <c r="F425" s="323"/>
      <c r="G425" s="74"/>
    </row>
    <row r="426" spans="1:7" s="107" customFormat="1" ht="13.5" customHeight="1">
      <c r="A426" s="73"/>
      <c r="B426" s="73"/>
      <c r="C426" s="213"/>
      <c r="D426" s="112"/>
      <c r="E426" s="343"/>
      <c r="F426" s="323"/>
      <c r="G426" s="74"/>
    </row>
    <row r="427" spans="1:7" s="107" customFormat="1" ht="13.5" customHeight="1">
      <c r="A427" s="73"/>
      <c r="B427" s="73"/>
      <c r="C427" s="213"/>
      <c r="D427" s="112"/>
      <c r="E427" s="343"/>
      <c r="F427" s="323"/>
      <c r="G427" s="74"/>
    </row>
    <row r="428" spans="1:7" s="107" customFormat="1" ht="13.5" customHeight="1">
      <c r="A428" s="73"/>
      <c r="B428" s="73"/>
      <c r="C428" s="213"/>
      <c r="D428" s="112"/>
      <c r="E428" s="343"/>
      <c r="F428" s="323"/>
      <c r="G428" s="74"/>
    </row>
    <row r="429" spans="1:7" s="107" customFormat="1" ht="13.5" customHeight="1">
      <c r="A429" s="73"/>
      <c r="B429" s="73"/>
      <c r="C429" s="213"/>
      <c r="D429" s="112"/>
      <c r="E429" s="343"/>
      <c r="F429" s="323"/>
      <c r="G429" s="74"/>
    </row>
    <row r="430" spans="1:7" s="107" customFormat="1" ht="13.5" customHeight="1">
      <c r="A430" s="73"/>
      <c r="B430" s="73"/>
      <c r="C430" s="213"/>
      <c r="D430" s="112"/>
      <c r="E430" s="343"/>
      <c r="F430" s="323"/>
      <c r="G430" s="74"/>
    </row>
    <row r="431" spans="1:7" s="107" customFormat="1" ht="13.5" customHeight="1">
      <c r="A431" s="73"/>
      <c r="B431" s="73"/>
      <c r="C431" s="213"/>
      <c r="D431" s="112"/>
      <c r="E431" s="343"/>
      <c r="F431" s="323"/>
      <c r="G431" s="74"/>
    </row>
    <row r="432" spans="1:7" s="107" customFormat="1" ht="13.5" customHeight="1">
      <c r="A432" s="73"/>
      <c r="B432" s="73"/>
      <c r="C432" s="213"/>
      <c r="D432" s="112"/>
      <c r="E432" s="343"/>
      <c r="F432" s="323"/>
      <c r="G432" s="74"/>
    </row>
    <row r="433" spans="1:7" s="107" customFormat="1" ht="13.5" customHeight="1">
      <c r="A433" s="73"/>
      <c r="B433" s="73"/>
      <c r="C433" s="213"/>
      <c r="D433" s="112"/>
      <c r="E433" s="343"/>
      <c r="F433" s="323"/>
      <c r="G433" s="74"/>
    </row>
    <row r="434" spans="1:7" s="107" customFormat="1" ht="13.5" customHeight="1">
      <c r="A434" s="73"/>
      <c r="B434" s="73"/>
      <c r="C434" s="213"/>
      <c r="D434" s="112"/>
      <c r="E434" s="343"/>
      <c r="F434" s="323"/>
      <c r="G434" s="74"/>
    </row>
    <row r="435" spans="1:7" s="107" customFormat="1" ht="13.5" customHeight="1">
      <c r="A435" s="73"/>
      <c r="B435" s="73"/>
      <c r="C435" s="213"/>
      <c r="D435" s="112"/>
      <c r="E435" s="343"/>
      <c r="F435" s="323"/>
      <c r="G435" s="74"/>
    </row>
    <row r="436" spans="1:7" s="107" customFormat="1" ht="13.5" customHeight="1">
      <c r="A436" s="73"/>
      <c r="B436" s="73"/>
      <c r="C436" s="213"/>
      <c r="D436" s="112"/>
      <c r="E436" s="343"/>
      <c r="F436" s="323"/>
      <c r="G436" s="74"/>
    </row>
    <row r="437" spans="1:7" s="107" customFormat="1" ht="13.8">
      <c r="A437" s="73"/>
      <c r="B437" s="73"/>
      <c r="C437" s="213"/>
      <c r="D437" s="112"/>
      <c r="E437" s="343"/>
      <c r="F437" s="323"/>
      <c r="G437" s="74"/>
    </row>
    <row r="438" spans="1:7" s="107" customFormat="1" ht="30" customHeight="1">
      <c r="A438" s="73"/>
      <c r="B438" s="73"/>
      <c r="C438" s="213"/>
      <c r="D438" s="112"/>
      <c r="E438" s="343"/>
      <c r="F438" s="323"/>
      <c r="G438" s="390"/>
    </row>
    <row r="439" spans="1:7" s="107" customFormat="1" ht="13.8">
      <c r="A439" s="73"/>
      <c r="B439" s="73"/>
      <c r="C439" s="213"/>
      <c r="D439" s="112"/>
      <c r="E439" s="343"/>
      <c r="F439" s="323"/>
      <c r="G439" s="390"/>
    </row>
    <row r="440" spans="1:7" s="104" customFormat="1" ht="75" customHeight="1">
      <c r="A440" s="27" t="s">
        <v>259</v>
      </c>
      <c r="B440" s="116" t="s">
        <v>132</v>
      </c>
      <c r="C440" s="207"/>
      <c r="D440" s="79"/>
      <c r="E440" s="322"/>
      <c r="F440" s="323"/>
      <c r="G440" s="74"/>
    </row>
    <row r="441" spans="1:7" s="104" customFormat="1" ht="14.25" customHeight="1">
      <c r="A441" s="94"/>
      <c r="B441" s="95" t="s">
        <v>23</v>
      </c>
      <c r="C441" s="207" t="s">
        <v>24</v>
      </c>
      <c r="D441" s="79">
        <v>52.05</v>
      </c>
      <c r="E441" s="322">
        <v>150</v>
      </c>
      <c r="F441" s="53">
        <f>D441*E441</f>
        <v>7807.5</v>
      </c>
      <c r="G441" s="39"/>
    </row>
    <row r="442" spans="1:7" s="104" customFormat="1" ht="14.25" customHeight="1">
      <c r="A442" s="94"/>
      <c r="B442" s="95"/>
      <c r="C442" s="207"/>
      <c r="D442" s="79"/>
      <c r="E442" s="322"/>
      <c r="F442" s="323"/>
      <c r="G442" s="74"/>
    </row>
    <row r="443" spans="1:7" s="144" customFormat="1" ht="69">
      <c r="A443" s="27" t="s">
        <v>260</v>
      </c>
      <c r="B443" s="233" t="s">
        <v>362</v>
      </c>
      <c r="C443" s="48"/>
      <c r="D443" s="38"/>
      <c r="E443" s="38"/>
      <c r="F443" s="53"/>
      <c r="G443" s="53"/>
    </row>
    <row r="444" spans="1:7" s="40" customFormat="1" ht="13.8">
      <c r="A444" s="34"/>
      <c r="B444" s="145" t="s">
        <v>25</v>
      </c>
      <c r="C444" s="166" t="s">
        <v>26</v>
      </c>
      <c r="D444" s="38">
        <v>2.6</v>
      </c>
      <c r="E444" s="303">
        <v>700</v>
      </c>
      <c r="F444" s="53">
        <f>D444*E444</f>
        <v>1820</v>
      </c>
      <c r="G444" s="39"/>
    </row>
    <row r="445" spans="1:7" s="40" customFormat="1" ht="13.8">
      <c r="A445" s="34"/>
      <c r="B445" s="145"/>
      <c r="C445" s="166"/>
      <c r="D445" s="38"/>
      <c r="E445" s="303"/>
      <c r="F445" s="53"/>
      <c r="G445" s="39"/>
    </row>
    <row r="446" spans="1:7" s="144" customFormat="1" ht="60.75" customHeight="1">
      <c r="A446" s="27" t="s">
        <v>293</v>
      </c>
      <c r="B446" s="352" t="s">
        <v>295</v>
      </c>
      <c r="C446" s="48"/>
      <c r="D446" s="38"/>
      <c r="E446" s="38"/>
      <c r="F446" s="53"/>
      <c r="G446" s="53"/>
    </row>
    <row r="447" spans="1:7" s="40" customFormat="1" ht="13.8">
      <c r="A447" s="34"/>
      <c r="B447" s="145" t="s">
        <v>294</v>
      </c>
      <c r="C447" s="166" t="s">
        <v>1</v>
      </c>
      <c r="D447" s="38">
        <v>4</v>
      </c>
      <c r="E447" s="359">
        <v>3800</v>
      </c>
      <c r="F447" s="53">
        <f t="shared" ref="F447:F449" si="4">D447*E447</f>
        <v>15200</v>
      </c>
      <c r="G447" s="39"/>
    </row>
    <row r="448" spans="1:7" s="40" customFormat="1" ht="13.8">
      <c r="A448" s="34"/>
      <c r="B448" s="145" t="s">
        <v>296</v>
      </c>
      <c r="C448" s="166" t="s">
        <v>1</v>
      </c>
      <c r="D448" s="38">
        <v>1</v>
      </c>
      <c r="E448" s="359">
        <v>2700</v>
      </c>
      <c r="F448" s="53">
        <f t="shared" si="4"/>
        <v>2700</v>
      </c>
      <c r="G448" s="39"/>
    </row>
    <row r="449" spans="1:166" s="40" customFormat="1" ht="13.8">
      <c r="A449" s="34"/>
      <c r="B449" s="145" t="s">
        <v>297</v>
      </c>
      <c r="C449" s="166" t="s">
        <v>1</v>
      </c>
      <c r="D449" s="38">
        <v>1</v>
      </c>
      <c r="E449" s="359">
        <v>3400</v>
      </c>
      <c r="F449" s="53">
        <f t="shared" si="4"/>
        <v>3400</v>
      </c>
      <c r="G449" s="39"/>
    </row>
    <row r="450" spans="1:166" s="40" customFormat="1" thickBot="1">
      <c r="A450" s="34"/>
      <c r="B450" s="145"/>
      <c r="C450" s="166"/>
      <c r="D450" s="38"/>
      <c r="E450" s="303"/>
      <c r="F450" s="53"/>
      <c r="G450" s="39"/>
    </row>
    <row r="451" spans="1:166" s="34" customFormat="1" ht="16.2" thickBot="1">
      <c r="A451" s="43"/>
      <c r="B451" s="44" t="s">
        <v>105</v>
      </c>
      <c r="C451" s="45"/>
      <c r="D451" s="46"/>
      <c r="E451" s="46"/>
      <c r="F451" s="304">
        <f>SUM(F315:F450)</f>
        <v>88427.5</v>
      </c>
      <c r="G451" s="290"/>
    </row>
    <row r="452" spans="1:166" s="104" customFormat="1" ht="14.25" customHeight="1">
      <c r="A452" s="94"/>
      <c r="B452" s="95"/>
      <c r="C452" s="78"/>
      <c r="D452" s="79"/>
      <c r="E452" s="322"/>
      <c r="F452" s="323"/>
      <c r="G452" s="74"/>
    </row>
    <row r="453" spans="1:166" s="104" customFormat="1" ht="14.25" customHeight="1" thickBot="1">
      <c r="A453" s="94"/>
      <c r="B453" s="95"/>
      <c r="C453" s="78"/>
      <c r="D453" s="79"/>
      <c r="E453" s="322"/>
      <c r="F453" s="323"/>
      <c r="G453" s="74"/>
    </row>
    <row r="454" spans="1:166" s="34" customFormat="1" ht="16.5" customHeight="1" thickBot="1">
      <c r="A454" s="28" t="s">
        <v>41</v>
      </c>
      <c r="B454" s="29" t="s">
        <v>37</v>
      </c>
      <c r="C454" s="30"/>
      <c r="D454" s="31"/>
      <c r="E454" s="31"/>
      <c r="F454" s="32"/>
      <c r="G454" s="289"/>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c r="AS454" s="33"/>
      <c r="AT454" s="33"/>
      <c r="AU454" s="33"/>
      <c r="AV454" s="33"/>
      <c r="AW454" s="33"/>
      <c r="AX454" s="33"/>
      <c r="AY454" s="33"/>
      <c r="AZ454" s="33"/>
      <c r="BA454" s="33"/>
      <c r="BB454" s="33"/>
      <c r="BC454" s="33"/>
      <c r="BD454" s="33"/>
      <c r="BE454" s="33"/>
      <c r="BF454" s="33"/>
      <c r="BG454" s="33"/>
      <c r="BH454" s="33"/>
      <c r="BI454" s="33"/>
      <c r="BJ454" s="33"/>
      <c r="BK454" s="33"/>
      <c r="BL454" s="33"/>
      <c r="BM454" s="33"/>
      <c r="BN454" s="33"/>
      <c r="BO454" s="33"/>
      <c r="BP454" s="33"/>
      <c r="BQ454" s="33"/>
      <c r="BR454" s="33"/>
      <c r="BS454" s="33"/>
      <c r="BT454" s="33"/>
      <c r="BU454" s="33"/>
      <c r="BV454" s="33"/>
      <c r="BW454" s="33"/>
      <c r="BX454" s="33"/>
      <c r="BY454" s="33"/>
      <c r="BZ454" s="33"/>
      <c r="CA454" s="33"/>
      <c r="CB454" s="33"/>
      <c r="CC454" s="33"/>
      <c r="CD454" s="33"/>
      <c r="CE454" s="33"/>
      <c r="CF454" s="33"/>
      <c r="CG454" s="33"/>
      <c r="CH454" s="33"/>
      <c r="CI454" s="33"/>
      <c r="CJ454" s="33"/>
      <c r="CK454" s="33"/>
      <c r="CL454" s="33"/>
      <c r="CM454" s="33"/>
      <c r="CN454" s="33"/>
      <c r="CO454" s="33"/>
      <c r="CP454" s="33"/>
      <c r="CQ454" s="33"/>
      <c r="CR454" s="33"/>
      <c r="CS454" s="33"/>
      <c r="CT454" s="33"/>
      <c r="CU454" s="33"/>
      <c r="CV454" s="33"/>
      <c r="CW454" s="33"/>
      <c r="CX454" s="33"/>
      <c r="CY454" s="33"/>
      <c r="CZ454" s="33"/>
      <c r="DA454" s="33"/>
      <c r="DB454" s="33"/>
      <c r="DC454" s="33"/>
      <c r="DD454" s="33"/>
      <c r="DE454" s="33"/>
      <c r="DF454" s="33"/>
      <c r="DG454" s="33"/>
      <c r="DH454" s="33"/>
      <c r="DI454" s="33"/>
      <c r="DJ454" s="33"/>
      <c r="DK454" s="33"/>
      <c r="DL454" s="33"/>
      <c r="DM454" s="33"/>
      <c r="DN454" s="33"/>
      <c r="DO454" s="33"/>
      <c r="DP454" s="33"/>
      <c r="DQ454" s="33"/>
      <c r="DR454" s="33"/>
      <c r="DS454" s="33"/>
      <c r="DT454" s="33"/>
      <c r="DU454" s="33"/>
      <c r="DV454" s="33"/>
      <c r="DW454" s="33"/>
      <c r="DX454" s="33"/>
      <c r="DY454" s="33"/>
      <c r="DZ454" s="33"/>
      <c r="EA454" s="33"/>
      <c r="EB454" s="33"/>
      <c r="EC454" s="33"/>
      <c r="ED454" s="33"/>
      <c r="EE454" s="33"/>
      <c r="EF454" s="33"/>
      <c r="EG454" s="33"/>
      <c r="EH454" s="33"/>
      <c r="EI454" s="33"/>
      <c r="EJ454" s="33"/>
      <c r="EK454" s="33"/>
      <c r="EL454" s="33"/>
      <c r="EM454" s="33"/>
      <c r="EN454" s="33"/>
      <c r="EO454" s="33"/>
      <c r="EP454" s="33"/>
      <c r="EQ454" s="33"/>
      <c r="ER454" s="33"/>
      <c r="ES454" s="33"/>
      <c r="ET454" s="33"/>
      <c r="EU454" s="33"/>
      <c r="EV454" s="33"/>
      <c r="EW454" s="33"/>
      <c r="EX454" s="33"/>
      <c r="EY454" s="33"/>
      <c r="EZ454" s="33"/>
      <c r="FA454" s="33"/>
      <c r="FB454" s="33"/>
      <c r="FC454" s="33"/>
      <c r="FD454" s="33"/>
      <c r="FE454" s="33"/>
      <c r="FF454" s="33"/>
      <c r="FG454" s="33"/>
      <c r="FH454" s="33"/>
      <c r="FI454" s="33"/>
      <c r="FJ454" s="33"/>
    </row>
    <row r="455" spans="1:166" s="104" customFormat="1" ht="14.25" customHeight="1">
      <c r="A455" s="94"/>
      <c r="B455" s="95"/>
      <c r="C455" s="78"/>
      <c r="D455" s="79"/>
      <c r="E455" s="322"/>
      <c r="F455" s="323"/>
      <c r="G455" s="74"/>
    </row>
    <row r="456" spans="1:166" s="104" customFormat="1" ht="55.2">
      <c r="A456" s="27" t="s">
        <v>261</v>
      </c>
      <c r="B456" s="145" t="s">
        <v>308</v>
      </c>
      <c r="C456" s="78"/>
      <c r="D456" s="79"/>
      <c r="E456" s="322"/>
      <c r="F456" s="332"/>
      <c r="G456" s="117"/>
    </row>
    <row r="457" spans="1:166" s="104" customFormat="1" ht="14.25" customHeight="1">
      <c r="A457" s="94"/>
      <c r="B457" s="95" t="s">
        <v>25</v>
      </c>
      <c r="C457" s="207" t="s">
        <v>26</v>
      </c>
      <c r="D457" s="79">
        <v>6.04</v>
      </c>
      <c r="E457" s="322">
        <v>250</v>
      </c>
      <c r="F457" s="53">
        <f>D457*E457</f>
        <v>1510</v>
      </c>
      <c r="G457" s="39"/>
    </row>
    <row r="458" spans="1:166" s="104" customFormat="1" ht="14.25" customHeight="1">
      <c r="A458" s="94"/>
      <c r="B458" s="95"/>
      <c r="C458" s="78"/>
      <c r="D458" s="79"/>
      <c r="E458" s="322"/>
      <c r="F458" s="323"/>
      <c r="G458" s="74"/>
    </row>
    <row r="459" spans="1:166" s="104" customFormat="1" ht="75.75" customHeight="1">
      <c r="A459" s="27" t="s">
        <v>262</v>
      </c>
      <c r="B459" s="145" t="s">
        <v>185</v>
      </c>
      <c r="C459" s="78"/>
      <c r="D459" s="79"/>
      <c r="E459" s="322"/>
      <c r="F459" s="332"/>
      <c r="G459" s="117"/>
    </row>
    <row r="460" spans="1:166" s="104" customFormat="1" ht="14.25" customHeight="1">
      <c r="A460" s="94"/>
      <c r="B460" s="95" t="s">
        <v>25</v>
      </c>
      <c r="C460" s="371" t="s">
        <v>26</v>
      </c>
      <c r="D460" s="79">
        <v>12.73</v>
      </c>
      <c r="E460" s="370">
        <v>300</v>
      </c>
      <c r="F460" s="53">
        <f>D460*E460</f>
        <v>3819</v>
      </c>
      <c r="G460" s="39"/>
    </row>
    <row r="461" spans="1:166" s="104" customFormat="1" ht="14.25" customHeight="1">
      <c r="A461" s="94"/>
      <c r="B461" s="95"/>
      <c r="C461" s="207"/>
      <c r="D461" s="79"/>
      <c r="E461" s="322"/>
      <c r="F461" s="53"/>
      <c r="G461" s="39"/>
    </row>
    <row r="462" spans="1:166" s="104" customFormat="1" ht="96.6">
      <c r="A462" s="27" t="s">
        <v>263</v>
      </c>
      <c r="B462" s="135" t="s">
        <v>389</v>
      </c>
      <c r="C462" s="207"/>
      <c r="D462" s="79"/>
      <c r="E462" s="322"/>
      <c r="F462" s="332"/>
      <c r="G462" s="117"/>
    </row>
    <row r="463" spans="1:166" s="104" customFormat="1" ht="14.25" customHeight="1">
      <c r="A463" s="94"/>
      <c r="B463" s="95" t="s">
        <v>25</v>
      </c>
      <c r="C463" s="207" t="s">
        <v>26</v>
      </c>
      <c r="D463" s="79">
        <v>85.77</v>
      </c>
      <c r="E463" s="322">
        <v>70</v>
      </c>
      <c r="F463" s="53">
        <f>D463*E463</f>
        <v>6003.9</v>
      </c>
      <c r="G463" s="39"/>
    </row>
    <row r="464" spans="1:166" s="104" customFormat="1" ht="14.25" customHeight="1">
      <c r="A464" s="94"/>
      <c r="B464" s="95"/>
      <c r="C464" s="207"/>
      <c r="D464" s="79"/>
      <c r="E464" s="322"/>
      <c r="F464" s="53"/>
      <c r="G464" s="39"/>
    </row>
    <row r="465" spans="1:7" s="104" customFormat="1" ht="27.6">
      <c r="A465" s="27" t="s">
        <v>264</v>
      </c>
      <c r="B465" s="93" t="s">
        <v>194</v>
      </c>
      <c r="C465" s="207"/>
      <c r="D465" s="79"/>
      <c r="E465" s="322"/>
      <c r="F465" s="332"/>
      <c r="G465" s="117"/>
    </row>
    <row r="466" spans="1:7" s="104" customFormat="1" ht="14.25" customHeight="1">
      <c r="A466" s="94"/>
      <c r="B466" s="95" t="s">
        <v>25</v>
      </c>
      <c r="C466" s="207" t="s">
        <v>26</v>
      </c>
      <c r="D466" s="79">
        <v>85.77</v>
      </c>
      <c r="E466" s="322">
        <v>50</v>
      </c>
      <c r="F466" s="53">
        <f>D466*E466</f>
        <v>4288.5</v>
      </c>
      <c r="G466" s="39"/>
    </row>
    <row r="467" spans="1:7" s="104" customFormat="1" ht="14.25" customHeight="1">
      <c r="A467" s="94"/>
      <c r="B467" s="95"/>
      <c r="C467" s="207"/>
      <c r="D467" s="79"/>
      <c r="E467" s="322"/>
      <c r="F467" s="53"/>
      <c r="G467" s="39"/>
    </row>
    <row r="468" spans="1:7" s="104" customFormat="1" ht="82.8">
      <c r="A468" s="27" t="s">
        <v>265</v>
      </c>
      <c r="B468" s="93" t="s">
        <v>195</v>
      </c>
      <c r="C468" s="207"/>
      <c r="D468" s="79"/>
      <c r="E468" s="322"/>
      <c r="F468" s="332"/>
      <c r="G468" s="117"/>
    </row>
    <row r="469" spans="1:7" s="104" customFormat="1" ht="14.25" customHeight="1">
      <c r="A469" s="94"/>
      <c r="B469" s="95" t="s">
        <v>25</v>
      </c>
      <c r="C469" s="207" t="s">
        <v>26</v>
      </c>
      <c r="D469" s="79">
        <v>85.77</v>
      </c>
      <c r="E469" s="322">
        <v>10</v>
      </c>
      <c r="F469" s="53">
        <f>D469*E469</f>
        <v>857.69999999999993</v>
      </c>
      <c r="G469" s="39"/>
    </row>
    <row r="470" spans="1:7" s="104" customFormat="1" ht="14.25" customHeight="1">
      <c r="A470" s="94"/>
      <c r="B470" s="95"/>
      <c r="C470" s="207"/>
      <c r="D470" s="79"/>
      <c r="E470" s="322"/>
      <c r="F470" s="53"/>
      <c r="G470" s="39"/>
    </row>
    <row r="471" spans="1:7" s="104" customFormat="1" ht="87.75" customHeight="1">
      <c r="A471" s="27" t="s">
        <v>266</v>
      </c>
      <c r="B471" s="391" t="s">
        <v>196</v>
      </c>
      <c r="C471" s="371"/>
      <c r="D471" s="79"/>
      <c r="E471" s="322"/>
      <c r="F471" s="332"/>
      <c r="G471" s="117"/>
    </row>
    <row r="472" spans="1:7" s="104" customFormat="1" ht="90" customHeight="1">
      <c r="A472" s="27"/>
      <c r="B472" s="135" t="s">
        <v>332</v>
      </c>
      <c r="C472" s="207"/>
      <c r="D472" s="79"/>
      <c r="E472" s="322"/>
      <c r="F472" s="332"/>
      <c r="G472" s="117"/>
    </row>
    <row r="473" spans="1:7" s="104" customFormat="1" ht="14.25" customHeight="1">
      <c r="A473" s="94"/>
      <c r="B473" s="95" t="s">
        <v>25</v>
      </c>
      <c r="C473" s="207" t="s">
        <v>26</v>
      </c>
      <c r="D473" s="79">
        <v>85.77</v>
      </c>
      <c r="E473" s="370">
        <v>130</v>
      </c>
      <c r="F473" s="53">
        <f>D473*E473</f>
        <v>11150.1</v>
      </c>
      <c r="G473" s="39"/>
    </row>
    <row r="474" spans="1:7" s="104" customFormat="1" ht="14.25" customHeight="1">
      <c r="A474" s="94"/>
      <c r="B474" s="95"/>
      <c r="C474" s="207"/>
      <c r="D474" s="79"/>
      <c r="E474" s="322"/>
      <c r="F474" s="53"/>
      <c r="G474" s="39"/>
    </row>
    <row r="475" spans="1:7" s="104" customFormat="1" ht="74.25" customHeight="1">
      <c r="A475" s="27" t="s">
        <v>267</v>
      </c>
      <c r="B475" s="375" t="s">
        <v>164</v>
      </c>
      <c r="C475" s="207"/>
      <c r="D475" s="79"/>
      <c r="E475" s="322"/>
      <c r="F475" s="332"/>
      <c r="G475" s="117"/>
    </row>
    <row r="476" spans="1:7" s="104" customFormat="1" ht="41.4">
      <c r="A476" s="27"/>
      <c r="B476" s="128" t="s">
        <v>151</v>
      </c>
      <c r="C476" s="207"/>
      <c r="D476" s="79"/>
      <c r="E476" s="322"/>
      <c r="F476" s="332"/>
      <c r="G476" s="117"/>
    </row>
    <row r="477" spans="1:7" s="104" customFormat="1" ht="96.6">
      <c r="A477" s="94"/>
      <c r="B477" s="128" t="s">
        <v>333</v>
      </c>
      <c r="C477" s="26"/>
      <c r="D477" s="79"/>
      <c r="E477" s="322"/>
      <c r="F477" s="283"/>
    </row>
    <row r="478" spans="1:7" s="104" customFormat="1" ht="14.25" customHeight="1">
      <c r="A478" s="94"/>
      <c r="B478" s="95" t="s">
        <v>25</v>
      </c>
      <c r="C478" s="207" t="s">
        <v>26</v>
      </c>
      <c r="D478" s="79">
        <v>85.77</v>
      </c>
      <c r="E478" s="370">
        <v>15</v>
      </c>
      <c r="F478" s="53">
        <f>D478*E478</f>
        <v>1286.55</v>
      </c>
      <c r="G478" s="39"/>
    </row>
    <row r="479" spans="1:7" s="104" customFormat="1" ht="14.25" customHeight="1">
      <c r="A479" s="94"/>
      <c r="B479" s="95"/>
      <c r="C479" s="207"/>
      <c r="D479" s="79"/>
      <c r="E479" s="322"/>
      <c r="F479" s="53"/>
      <c r="G479" s="39"/>
    </row>
    <row r="480" spans="1:7" s="104" customFormat="1" ht="82.8">
      <c r="A480" s="27" t="s">
        <v>268</v>
      </c>
      <c r="B480" s="375" t="s">
        <v>197</v>
      </c>
      <c r="C480" s="299"/>
      <c r="D480" s="79"/>
      <c r="E480" s="322"/>
      <c r="F480" s="53"/>
      <c r="G480" s="39"/>
    </row>
    <row r="481" spans="1:7" s="104" customFormat="1" ht="96.6">
      <c r="A481" s="94"/>
      <c r="B481" s="173" t="s">
        <v>383</v>
      </c>
      <c r="C481" s="207"/>
      <c r="D481" s="79"/>
      <c r="E481" s="322"/>
      <c r="F481" s="53"/>
      <c r="G481" s="39"/>
    </row>
    <row r="482" spans="1:7" s="104" customFormat="1" ht="14.25" customHeight="1">
      <c r="A482" s="94"/>
      <c r="B482" s="95" t="s">
        <v>25</v>
      </c>
      <c r="C482" s="207" t="s">
        <v>26</v>
      </c>
      <c r="D482" s="79">
        <v>85.77</v>
      </c>
      <c r="E482" s="370">
        <v>50</v>
      </c>
      <c r="F482" s="53">
        <f>D482*E482</f>
        <v>4288.5</v>
      </c>
      <c r="G482" s="70"/>
    </row>
    <row r="483" spans="1:7" s="104" customFormat="1" ht="14.25" customHeight="1">
      <c r="A483" s="94"/>
      <c r="B483" s="95"/>
      <c r="C483" s="207"/>
      <c r="D483" s="79"/>
      <c r="E483" s="322"/>
      <c r="F483" s="53"/>
      <c r="G483" s="39"/>
    </row>
    <row r="484" spans="1:7" s="36" customFormat="1" ht="41.4">
      <c r="A484" s="27" t="s">
        <v>269</v>
      </c>
      <c r="B484" s="375" t="s">
        <v>198</v>
      </c>
      <c r="C484" s="96"/>
      <c r="D484" s="136"/>
      <c r="E484" s="335"/>
      <c r="F484" s="335"/>
      <c r="G484" s="175"/>
    </row>
    <row r="485" spans="1:7" s="36" customFormat="1" ht="41.4">
      <c r="A485" s="174"/>
      <c r="B485" s="375" t="s">
        <v>199</v>
      </c>
      <c r="C485" s="96"/>
      <c r="D485" s="136"/>
      <c r="E485" s="335"/>
      <c r="F485" s="335"/>
      <c r="G485" s="175"/>
    </row>
    <row r="486" spans="1:7" s="36" customFormat="1" ht="124.2">
      <c r="A486" s="174"/>
      <c r="B486" s="176" t="s">
        <v>334</v>
      </c>
      <c r="C486" s="96"/>
      <c r="D486" s="136"/>
      <c r="E486" s="335"/>
      <c r="F486" s="335"/>
      <c r="G486" s="175"/>
    </row>
    <row r="487" spans="1:7" s="36" customFormat="1" ht="15.6">
      <c r="A487" s="174"/>
      <c r="B487" s="172" t="s">
        <v>25</v>
      </c>
      <c r="C487" s="96" t="s">
        <v>26</v>
      </c>
      <c r="D487" s="96">
        <v>85.77</v>
      </c>
      <c r="E487" s="392">
        <v>350</v>
      </c>
      <c r="F487" s="53">
        <f>D487*E487</f>
        <v>30019.5</v>
      </c>
      <c r="G487" s="39"/>
    </row>
    <row r="488" spans="1:7" s="36" customFormat="1" ht="15.6">
      <c r="A488" s="174"/>
      <c r="B488" s="172"/>
      <c r="C488" s="96"/>
      <c r="D488" s="96"/>
      <c r="E488" s="344"/>
      <c r="F488" s="318"/>
      <c r="G488" s="121"/>
    </row>
    <row r="489" spans="1:7" s="36" customFormat="1" ht="96.6">
      <c r="A489" s="27" t="s">
        <v>270</v>
      </c>
      <c r="B489" s="179" t="s">
        <v>202</v>
      </c>
      <c r="C489" s="96"/>
      <c r="D489" s="96"/>
      <c r="E489" s="344"/>
      <c r="F489" s="318"/>
      <c r="G489" s="121"/>
    </row>
    <row r="490" spans="1:7" s="36" customFormat="1" ht="110.4">
      <c r="A490" s="174"/>
      <c r="B490" s="179" t="s">
        <v>200</v>
      </c>
      <c r="C490" s="96"/>
      <c r="D490" s="96"/>
      <c r="E490" s="344"/>
      <c r="F490" s="318"/>
      <c r="G490" s="121"/>
    </row>
    <row r="491" spans="1:7" s="36" customFormat="1" ht="15.6">
      <c r="A491" s="174"/>
      <c r="B491" s="177" t="s">
        <v>201</v>
      </c>
      <c r="C491" s="180" t="s">
        <v>60</v>
      </c>
      <c r="D491" s="178">
        <v>16</v>
      </c>
      <c r="E491" s="344">
        <v>240</v>
      </c>
      <c r="F491" s="53">
        <f>D491*E491</f>
        <v>3840</v>
      </c>
      <c r="G491" s="39"/>
    </row>
    <row r="492" spans="1:7" s="36" customFormat="1" ht="15.6">
      <c r="A492" s="174"/>
      <c r="B492" s="177"/>
      <c r="C492" s="180"/>
      <c r="D492" s="178"/>
      <c r="E492" s="344"/>
      <c r="F492" s="318"/>
      <c r="G492" s="121"/>
    </row>
    <row r="493" spans="1:7" s="104" customFormat="1" ht="59.25" customHeight="1">
      <c r="A493" s="27" t="s">
        <v>309</v>
      </c>
      <c r="B493" s="358" t="s">
        <v>214</v>
      </c>
      <c r="C493" s="207"/>
      <c r="D493" s="79"/>
      <c r="E493" s="322"/>
      <c r="F493" s="332"/>
      <c r="G493" s="117"/>
    </row>
    <row r="494" spans="1:7" s="104" customFormat="1" ht="14.25" customHeight="1">
      <c r="A494" s="94"/>
      <c r="B494" s="95" t="s">
        <v>25</v>
      </c>
      <c r="C494" s="207" t="s">
        <v>26</v>
      </c>
      <c r="D494" s="79">
        <v>79.319999999999993</v>
      </c>
      <c r="E494" s="322">
        <v>260</v>
      </c>
      <c r="F494" s="53">
        <f>D494*E494</f>
        <v>20623.199999999997</v>
      </c>
      <c r="G494" s="39"/>
    </row>
    <row r="495" spans="1:7" s="36" customFormat="1" ht="16.2" thickBot="1">
      <c r="A495" s="174"/>
      <c r="B495" s="177"/>
      <c r="C495" s="180"/>
      <c r="D495" s="178"/>
      <c r="E495" s="344"/>
      <c r="F495" s="318"/>
      <c r="G495" s="121"/>
    </row>
    <row r="496" spans="1:7" s="34" customFormat="1" ht="16.2" thickBot="1">
      <c r="A496" s="43"/>
      <c r="B496" s="133" t="s">
        <v>38</v>
      </c>
      <c r="C496" s="45"/>
      <c r="D496" s="46"/>
      <c r="E496" s="46"/>
      <c r="F496" s="304">
        <f>SUM(F455:F495)</f>
        <v>87686.95</v>
      </c>
      <c r="G496" s="290"/>
    </row>
    <row r="497" spans="1:248" s="104" customFormat="1" ht="14.25" customHeight="1">
      <c r="A497" s="94"/>
      <c r="B497" s="95"/>
      <c r="C497" s="78"/>
      <c r="D497" s="79"/>
      <c r="E497" s="322"/>
      <c r="F497" s="323"/>
      <c r="G497" s="74"/>
    </row>
    <row r="498" spans="1:248" s="104" customFormat="1" ht="14.25" customHeight="1" thickBot="1">
      <c r="A498" s="94"/>
      <c r="B498" s="95"/>
      <c r="C498" s="78"/>
      <c r="D498" s="79"/>
      <c r="E498" s="322"/>
      <c r="F498" s="323"/>
      <c r="G498" s="74"/>
    </row>
    <row r="499" spans="1:248" s="34" customFormat="1" ht="16.5" customHeight="1" thickBot="1">
      <c r="A499" s="28" t="s">
        <v>116</v>
      </c>
      <c r="B499" s="29" t="s">
        <v>111</v>
      </c>
      <c r="C499" s="30"/>
      <c r="D499" s="31"/>
      <c r="E499" s="31"/>
      <c r="F499" s="32"/>
      <c r="G499" s="289"/>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c r="AU499" s="33"/>
      <c r="AV499" s="33"/>
      <c r="AW499" s="33"/>
      <c r="AX499" s="33"/>
      <c r="AY499" s="33"/>
      <c r="AZ499" s="33"/>
      <c r="BA499" s="33"/>
      <c r="BB499" s="33"/>
      <c r="BC499" s="33"/>
      <c r="BD499" s="33"/>
      <c r="BE499" s="33"/>
      <c r="BF499" s="33"/>
      <c r="BG499" s="33"/>
      <c r="BH499" s="33"/>
      <c r="BI499" s="33"/>
      <c r="BJ499" s="33"/>
      <c r="BK499" s="33"/>
      <c r="BL499" s="33"/>
      <c r="BM499" s="33"/>
      <c r="BN499" s="33"/>
      <c r="BO499" s="33"/>
      <c r="BP499" s="33"/>
      <c r="BQ499" s="33"/>
      <c r="BR499" s="33"/>
      <c r="BS499" s="33"/>
      <c r="BT499" s="33"/>
      <c r="BU499" s="33"/>
      <c r="BV499" s="33"/>
      <c r="BW499" s="33"/>
      <c r="BX499" s="33"/>
      <c r="BY499" s="33"/>
      <c r="BZ499" s="33"/>
      <c r="CA499" s="33"/>
      <c r="CB499" s="33"/>
      <c r="CC499" s="33"/>
      <c r="CD499" s="33"/>
      <c r="CE499" s="33"/>
      <c r="CF499" s="33"/>
      <c r="CG499" s="33"/>
      <c r="CH499" s="33"/>
      <c r="CI499" s="33"/>
      <c r="CJ499" s="33"/>
      <c r="CK499" s="33"/>
      <c r="CL499" s="33"/>
      <c r="CM499" s="33"/>
      <c r="CN499" s="33"/>
      <c r="CO499" s="33"/>
      <c r="CP499" s="33"/>
      <c r="CQ499" s="33"/>
      <c r="CR499" s="33"/>
      <c r="CS499" s="33"/>
      <c r="CT499" s="33"/>
      <c r="CU499" s="33"/>
      <c r="CV499" s="33"/>
      <c r="CW499" s="33"/>
      <c r="CX499" s="33"/>
      <c r="CY499" s="33"/>
      <c r="CZ499" s="33"/>
      <c r="DA499" s="33"/>
      <c r="DB499" s="33"/>
      <c r="DC499" s="33"/>
      <c r="DD499" s="33"/>
      <c r="DE499" s="33"/>
      <c r="DF499" s="33"/>
      <c r="DG499" s="33"/>
      <c r="DH499" s="33"/>
      <c r="DI499" s="33"/>
      <c r="DJ499" s="33"/>
      <c r="DK499" s="33"/>
      <c r="DL499" s="33"/>
      <c r="DM499" s="33"/>
      <c r="DN499" s="33"/>
      <c r="DO499" s="33"/>
      <c r="DP499" s="33"/>
      <c r="DQ499" s="33"/>
      <c r="DR499" s="33"/>
      <c r="DS499" s="33"/>
      <c r="DT499" s="33"/>
      <c r="DU499" s="33"/>
      <c r="DV499" s="33"/>
      <c r="DW499" s="33"/>
      <c r="DX499" s="33"/>
      <c r="DY499" s="33"/>
      <c r="DZ499" s="33"/>
      <c r="EA499" s="33"/>
      <c r="EB499" s="33"/>
      <c r="EC499" s="33"/>
      <c r="ED499" s="33"/>
      <c r="EE499" s="33"/>
      <c r="EF499" s="33"/>
      <c r="EG499" s="33"/>
      <c r="EH499" s="33"/>
      <c r="EI499" s="33"/>
      <c r="EJ499" s="33"/>
      <c r="EK499" s="33"/>
      <c r="EL499" s="33"/>
      <c r="EM499" s="33"/>
      <c r="EN499" s="33"/>
      <c r="EO499" s="33"/>
      <c r="EP499" s="33"/>
      <c r="EQ499" s="33"/>
      <c r="ER499" s="33"/>
      <c r="ES499" s="33"/>
      <c r="ET499" s="33"/>
      <c r="EU499" s="33"/>
      <c r="EV499" s="33"/>
      <c r="EW499" s="33"/>
      <c r="EX499" s="33"/>
      <c r="EY499" s="33"/>
      <c r="EZ499" s="33"/>
      <c r="FA499" s="33"/>
      <c r="FB499" s="33"/>
      <c r="FC499" s="33"/>
      <c r="FD499" s="33"/>
      <c r="FE499" s="33"/>
      <c r="FF499" s="33"/>
      <c r="FG499" s="33"/>
      <c r="FH499" s="33"/>
      <c r="FI499" s="33"/>
      <c r="FJ499" s="33"/>
    </row>
    <row r="500" spans="1:248" s="104" customFormat="1" ht="14.25" customHeight="1">
      <c r="A500" s="94"/>
      <c r="B500" s="95"/>
      <c r="C500" s="78"/>
      <c r="D500" s="79"/>
      <c r="E500" s="322"/>
      <c r="F500" s="323"/>
      <c r="G500" s="74"/>
    </row>
    <row r="501" spans="1:248" s="104" customFormat="1" ht="69">
      <c r="A501" s="27" t="s">
        <v>148</v>
      </c>
      <c r="B501" s="116" t="s">
        <v>204</v>
      </c>
      <c r="C501" s="78"/>
      <c r="D501" s="79"/>
      <c r="E501" s="322"/>
      <c r="F501" s="323"/>
      <c r="G501" s="74"/>
    </row>
    <row r="502" spans="1:248" s="36" customFormat="1" ht="15.6">
      <c r="A502" s="174"/>
      <c r="B502" s="177" t="s">
        <v>205</v>
      </c>
      <c r="C502" s="277" t="s">
        <v>60</v>
      </c>
      <c r="D502" s="393">
        <v>2.61</v>
      </c>
      <c r="E502" s="344">
        <v>900</v>
      </c>
      <c r="F502" s="53">
        <f t="shared" ref="F502:F503" si="5">D502*E502</f>
        <v>2349</v>
      </c>
      <c r="G502" s="39"/>
    </row>
    <row r="503" spans="1:248" s="104" customFormat="1" ht="14.25" customHeight="1">
      <c r="A503" s="94"/>
      <c r="B503" s="95" t="s">
        <v>206</v>
      </c>
      <c r="C503" s="78" t="s">
        <v>26</v>
      </c>
      <c r="D503" s="79">
        <v>5.21</v>
      </c>
      <c r="E503" s="322">
        <v>200</v>
      </c>
      <c r="F503" s="53">
        <f t="shared" si="5"/>
        <v>1042</v>
      </c>
      <c r="G503" s="39"/>
    </row>
    <row r="504" spans="1:248" s="104" customFormat="1" ht="14.25" customHeight="1">
      <c r="A504" s="94"/>
      <c r="B504" s="95"/>
      <c r="C504" s="78"/>
      <c r="D504" s="79"/>
      <c r="E504" s="322"/>
      <c r="F504" s="318"/>
      <c r="G504" s="121"/>
    </row>
    <row r="505" spans="1:248" s="222" customFormat="1" ht="90" customHeight="1">
      <c r="A505" s="27" t="s">
        <v>271</v>
      </c>
      <c r="B505" s="171" t="s">
        <v>210</v>
      </c>
      <c r="C505" s="26"/>
      <c r="D505" s="20"/>
      <c r="E505" s="217"/>
      <c r="F505" s="218"/>
      <c r="G505" s="218"/>
      <c r="H505" s="219"/>
      <c r="I505" s="220"/>
      <c r="J505" s="221"/>
      <c r="L505" s="223"/>
      <c r="M505" s="224"/>
      <c r="N505" s="225"/>
      <c r="O505" s="219"/>
      <c r="P505" s="219"/>
      <c r="Q505" s="220"/>
      <c r="R505" s="221"/>
      <c r="T505" s="223"/>
      <c r="U505" s="224"/>
      <c r="V505" s="225"/>
      <c r="W505" s="219"/>
      <c r="X505" s="219"/>
      <c r="Y505" s="220"/>
      <c r="Z505" s="221"/>
      <c r="AB505" s="223"/>
      <c r="AC505" s="224"/>
      <c r="AD505" s="225"/>
      <c r="AE505" s="219"/>
      <c r="AF505" s="219"/>
      <c r="AG505" s="220"/>
      <c r="AH505" s="221"/>
      <c r="AJ505" s="223"/>
      <c r="AK505" s="224"/>
      <c r="AL505" s="225"/>
      <c r="AM505" s="219"/>
      <c r="AN505" s="219"/>
      <c r="AO505" s="220"/>
      <c r="AP505" s="221"/>
      <c r="AR505" s="223"/>
      <c r="AS505" s="224"/>
      <c r="AT505" s="225"/>
      <c r="AU505" s="219"/>
      <c r="AV505" s="219"/>
      <c r="AW505" s="220"/>
      <c r="AX505" s="221"/>
      <c r="AZ505" s="223"/>
      <c r="BA505" s="224"/>
      <c r="BB505" s="225"/>
      <c r="BC505" s="219"/>
      <c r="BD505" s="219"/>
      <c r="BE505" s="220"/>
      <c r="BF505" s="221"/>
      <c r="BH505" s="223"/>
      <c r="BI505" s="224"/>
      <c r="BJ505" s="225"/>
      <c r="BK505" s="219"/>
      <c r="BL505" s="219"/>
      <c r="BM505" s="220"/>
      <c r="BN505" s="221"/>
      <c r="BP505" s="223"/>
      <c r="BQ505" s="224"/>
      <c r="BR505" s="225"/>
      <c r="BS505" s="219"/>
      <c r="BT505" s="219"/>
      <c r="BU505" s="220"/>
      <c r="BV505" s="221"/>
      <c r="BX505" s="223"/>
      <c r="BY505" s="224"/>
      <c r="BZ505" s="225"/>
      <c r="CA505" s="219"/>
      <c r="CB505" s="219"/>
      <c r="CC505" s="220"/>
      <c r="CD505" s="221"/>
      <c r="CF505" s="223"/>
      <c r="CG505" s="224"/>
      <c r="CH505" s="225"/>
      <c r="CI505" s="219"/>
      <c r="CJ505" s="219"/>
      <c r="CK505" s="220"/>
      <c r="CL505" s="221"/>
      <c r="CN505" s="223"/>
      <c r="CO505" s="224"/>
      <c r="CP505" s="225"/>
      <c r="CQ505" s="219"/>
      <c r="CR505" s="219"/>
      <c r="CS505" s="220"/>
      <c r="CT505" s="221"/>
      <c r="CV505" s="223"/>
      <c r="CW505" s="224"/>
      <c r="CX505" s="225"/>
      <c r="CY505" s="219"/>
      <c r="CZ505" s="219"/>
      <c r="DA505" s="220"/>
      <c r="DB505" s="221"/>
      <c r="DD505" s="223"/>
      <c r="DE505" s="224"/>
      <c r="DF505" s="225"/>
      <c r="DG505" s="219"/>
      <c r="DH505" s="219"/>
      <c r="DI505" s="220"/>
      <c r="DJ505" s="221"/>
      <c r="DL505" s="223"/>
      <c r="DM505" s="224"/>
      <c r="DN505" s="225"/>
      <c r="DO505" s="219"/>
      <c r="DP505" s="219"/>
      <c r="DQ505" s="220"/>
      <c r="DR505" s="221"/>
      <c r="DT505" s="223"/>
      <c r="DU505" s="224"/>
      <c r="DV505" s="225"/>
      <c r="DW505" s="219"/>
      <c r="DX505" s="219"/>
      <c r="DY505" s="220"/>
      <c r="DZ505" s="221"/>
      <c r="EB505" s="223"/>
      <c r="EC505" s="224"/>
      <c r="ED505" s="225"/>
      <c r="EE505" s="219"/>
      <c r="EF505" s="219"/>
      <c r="EG505" s="220"/>
      <c r="EH505" s="221"/>
      <c r="EJ505" s="223"/>
      <c r="EK505" s="224"/>
      <c r="EL505" s="225"/>
      <c r="EM505" s="219"/>
      <c r="EN505" s="219"/>
      <c r="EO505" s="220"/>
      <c r="EP505" s="221"/>
      <c r="ER505" s="223"/>
      <c r="ES505" s="224"/>
      <c r="ET505" s="225"/>
      <c r="EU505" s="219"/>
      <c r="EV505" s="219"/>
      <c r="EW505" s="220"/>
      <c r="EX505" s="221"/>
      <c r="EZ505" s="223"/>
      <c r="FA505" s="224"/>
      <c r="FB505" s="225"/>
      <c r="FC505" s="219"/>
      <c r="FD505" s="219"/>
      <c r="FE505" s="220"/>
      <c r="FF505" s="221"/>
      <c r="FH505" s="223"/>
      <c r="FI505" s="224"/>
      <c r="FJ505" s="225"/>
      <c r="FK505" s="219"/>
      <c r="FL505" s="219"/>
      <c r="FM505" s="220"/>
      <c r="FN505" s="221"/>
      <c r="FP505" s="223"/>
      <c r="FQ505" s="224"/>
      <c r="FR505" s="225"/>
      <c r="FS505" s="219"/>
      <c r="FT505" s="219"/>
      <c r="FU505" s="220"/>
      <c r="FV505" s="221"/>
      <c r="FX505" s="223"/>
      <c r="FY505" s="224"/>
      <c r="FZ505" s="225"/>
      <c r="GA505" s="219"/>
      <c r="GB505" s="219"/>
      <c r="GC505" s="220"/>
      <c r="GD505" s="221"/>
      <c r="GF505" s="223"/>
      <c r="GG505" s="224"/>
      <c r="GH505" s="225"/>
      <c r="GI505" s="219"/>
      <c r="GJ505" s="219"/>
      <c r="GK505" s="220"/>
      <c r="GL505" s="221"/>
      <c r="GN505" s="223"/>
      <c r="GO505" s="224"/>
      <c r="GP505" s="225"/>
      <c r="GQ505" s="219"/>
      <c r="GR505" s="219"/>
      <c r="GS505" s="220"/>
      <c r="GT505" s="221"/>
      <c r="GV505" s="223"/>
      <c r="GW505" s="224"/>
      <c r="GX505" s="225"/>
      <c r="GY505" s="219"/>
      <c r="GZ505" s="219"/>
      <c r="HA505" s="220"/>
      <c r="HB505" s="221"/>
      <c r="HD505" s="223"/>
      <c r="HE505" s="224"/>
      <c r="HF505" s="225"/>
      <c r="HG505" s="219"/>
      <c r="HH505" s="219"/>
      <c r="HI505" s="220"/>
      <c r="HJ505" s="221"/>
      <c r="HL505" s="223"/>
      <c r="HM505" s="224"/>
      <c r="HN505" s="225"/>
      <c r="HO505" s="219"/>
      <c r="HP505" s="219"/>
      <c r="HQ505" s="220"/>
      <c r="HR505" s="221"/>
      <c r="HT505" s="223"/>
      <c r="HU505" s="224"/>
      <c r="HV505" s="225"/>
      <c r="HW505" s="219"/>
      <c r="HX505" s="219"/>
      <c r="HY505" s="220"/>
      <c r="HZ505" s="221"/>
      <c r="IB505" s="223"/>
      <c r="IC505" s="224"/>
      <c r="ID505" s="225"/>
      <c r="IE505" s="219"/>
      <c r="IF505" s="219"/>
      <c r="IG505" s="220"/>
      <c r="IH505" s="221"/>
      <c r="IJ505" s="223"/>
      <c r="IK505" s="224"/>
      <c r="IL505" s="225"/>
      <c r="IM505" s="219"/>
      <c r="IN505" s="219"/>
    </row>
    <row r="506" spans="1:248" s="222" customFormat="1" ht="13.8">
      <c r="A506" s="27"/>
      <c r="B506" s="226" t="s">
        <v>208</v>
      </c>
      <c r="C506" s="26" t="s">
        <v>209</v>
      </c>
      <c r="D506" s="20">
        <v>200.97</v>
      </c>
      <c r="E506" s="217">
        <v>12</v>
      </c>
      <c r="F506" s="53">
        <f t="shared" ref="F506" si="6">D506*E506</f>
        <v>2411.64</v>
      </c>
      <c r="G506" s="39"/>
      <c r="H506" s="219"/>
      <c r="I506" s="220"/>
      <c r="J506" s="221"/>
      <c r="L506" s="223"/>
      <c r="M506" s="224"/>
      <c r="N506" s="225"/>
      <c r="O506" s="219"/>
      <c r="P506" s="219"/>
      <c r="Q506" s="220"/>
      <c r="R506" s="221"/>
      <c r="T506" s="223"/>
      <c r="U506" s="224"/>
      <c r="V506" s="225"/>
      <c r="W506" s="219"/>
      <c r="X506" s="219"/>
      <c r="Y506" s="220"/>
      <c r="Z506" s="221"/>
      <c r="AB506" s="223"/>
      <c r="AC506" s="224"/>
      <c r="AD506" s="225"/>
      <c r="AE506" s="219"/>
      <c r="AF506" s="219"/>
      <c r="AG506" s="220"/>
      <c r="AH506" s="221"/>
      <c r="AJ506" s="223"/>
      <c r="AK506" s="224"/>
      <c r="AL506" s="225"/>
      <c r="AM506" s="219"/>
      <c r="AN506" s="219"/>
      <c r="AO506" s="220"/>
      <c r="AP506" s="221"/>
      <c r="AR506" s="223"/>
      <c r="AS506" s="224"/>
      <c r="AT506" s="225"/>
      <c r="AU506" s="219"/>
      <c r="AV506" s="219"/>
      <c r="AW506" s="220"/>
      <c r="AX506" s="221"/>
      <c r="AZ506" s="223"/>
      <c r="BA506" s="224"/>
      <c r="BB506" s="225"/>
      <c r="BC506" s="219"/>
      <c r="BD506" s="219"/>
      <c r="BE506" s="220"/>
      <c r="BF506" s="221"/>
      <c r="BH506" s="223"/>
      <c r="BI506" s="224"/>
      <c r="BJ506" s="225"/>
      <c r="BK506" s="219"/>
      <c r="BL506" s="219"/>
      <c r="BM506" s="220"/>
      <c r="BN506" s="221"/>
      <c r="BP506" s="223"/>
      <c r="BQ506" s="224"/>
      <c r="BR506" s="225"/>
      <c r="BS506" s="219"/>
      <c r="BT506" s="219"/>
      <c r="BU506" s="220"/>
      <c r="BV506" s="221"/>
      <c r="BX506" s="223"/>
      <c r="BY506" s="224"/>
      <c r="BZ506" s="225"/>
      <c r="CA506" s="219"/>
      <c r="CB506" s="219"/>
      <c r="CC506" s="220"/>
      <c r="CD506" s="221"/>
      <c r="CF506" s="223"/>
      <c r="CG506" s="224"/>
      <c r="CH506" s="225"/>
      <c r="CI506" s="219"/>
      <c r="CJ506" s="219"/>
      <c r="CK506" s="220"/>
      <c r="CL506" s="221"/>
      <c r="CN506" s="223"/>
      <c r="CO506" s="224"/>
      <c r="CP506" s="225"/>
      <c r="CQ506" s="219"/>
      <c r="CR506" s="219"/>
      <c r="CS506" s="220"/>
      <c r="CT506" s="221"/>
      <c r="CV506" s="223"/>
      <c r="CW506" s="224"/>
      <c r="CX506" s="225"/>
      <c r="CY506" s="219"/>
      <c r="CZ506" s="219"/>
      <c r="DA506" s="220"/>
      <c r="DB506" s="221"/>
      <c r="DD506" s="223"/>
      <c r="DE506" s="224"/>
      <c r="DF506" s="225"/>
      <c r="DG506" s="219"/>
      <c r="DH506" s="219"/>
      <c r="DI506" s="220"/>
      <c r="DJ506" s="221"/>
      <c r="DL506" s="223"/>
      <c r="DM506" s="224"/>
      <c r="DN506" s="225"/>
      <c r="DO506" s="219"/>
      <c r="DP506" s="219"/>
      <c r="DQ506" s="220"/>
      <c r="DR506" s="221"/>
      <c r="DT506" s="223"/>
      <c r="DU506" s="224"/>
      <c r="DV506" s="225"/>
      <c r="DW506" s="219"/>
      <c r="DX506" s="219"/>
      <c r="DY506" s="220"/>
      <c r="DZ506" s="221"/>
      <c r="EB506" s="223"/>
      <c r="EC506" s="224"/>
      <c r="ED506" s="225"/>
      <c r="EE506" s="219"/>
      <c r="EF506" s="219"/>
      <c r="EG506" s="220"/>
      <c r="EH506" s="221"/>
      <c r="EJ506" s="223"/>
      <c r="EK506" s="224"/>
      <c r="EL506" s="225"/>
      <c r="EM506" s="219"/>
      <c r="EN506" s="219"/>
      <c r="EO506" s="220"/>
      <c r="EP506" s="221"/>
      <c r="ER506" s="223"/>
      <c r="ES506" s="224"/>
      <c r="ET506" s="225"/>
      <c r="EU506" s="219"/>
      <c r="EV506" s="219"/>
      <c r="EW506" s="220"/>
      <c r="EX506" s="221"/>
      <c r="EZ506" s="223"/>
      <c r="FA506" s="224"/>
      <c r="FB506" s="225"/>
      <c r="FC506" s="219"/>
      <c r="FD506" s="219"/>
      <c r="FE506" s="220"/>
      <c r="FF506" s="221"/>
      <c r="FH506" s="223"/>
      <c r="FI506" s="224"/>
      <c r="FJ506" s="225"/>
      <c r="FK506" s="219"/>
      <c r="FL506" s="219"/>
      <c r="FM506" s="220"/>
      <c r="FN506" s="221"/>
      <c r="FP506" s="223"/>
      <c r="FQ506" s="224"/>
      <c r="FR506" s="225"/>
      <c r="FS506" s="219"/>
      <c r="FT506" s="219"/>
      <c r="FU506" s="220"/>
      <c r="FV506" s="221"/>
      <c r="FX506" s="223"/>
      <c r="FY506" s="224"/>
      <c r="FZ506" s="225"/>
      <c r="GA506" s="219"/>
      <c r="GB506" s="219"/>
      <c r="GC506" s="220"/>
      <c r="GD506" s="221"/>
      <c r="GF506" s="223"/>
      <c r="GG506" s="224"/>
      <c r="GH506" s="225"/>
      <c r="GI506" s="219"/>
      <c r="GJ506" s="219"/>
      <c r="GK506" s="220"/>
      <c r="GL506" s="221"/>
      <c r="GN506" s="223"/>
      <c r="GO506" s="224"/>
      <c r="GP506" s="225"/>
      <c r="GQ506" s="219"/>
      <c r="GR506" s="219"/>
      <c r="GS506" s="220"/>
      <c r="GT506" s="221"/>
      <c r="GV506" s="223"/>
      <c r="GW506" s="224"/>
      <c r="GX506" s="225"/>
      <c r="GY506" s="219"/>
      <c r="GZ506" s="219"/>
      <c r="HA506" s="220"/>
      <c r="HB506" s="221"/>
      <c r="HD506" s="223"/>
      <c r="HE506" s="224"/>
      <c r="HF506" s="225"/>
      <c r="HG506" s="219"/>
      <c r="HH506" s="219"/>
      <c r="HI506" s="220"/>
      <c r="HJ506" s="221"/>
      <c r="HL506" s="223"/>
      <c r="HM506" s="224"/>
      <c r="HN506" s="225"/>
      <c r="HO506" s="219"/>
      <c r="HP506" s="219"/>
      <c r="HQ506" s="220"/>
      <c r="HR506" s="221"/>
      <c r="HT506" s="223"/>
      <c r="HU506" s="224"/>
      <c r="HV506" s="225"/>
      <c r="HW506" s="219"/>
      <c r="HX506" s="219"/>
      <c r="HY506" s="220"/>
      <c r="HZ506" s="221"/>
      <c r="IB506" s="223"/>
      <c r="IC506" s="224"/>
      <c r="ID506" s="225"/>
      <c r="IE506" s="219"/>
      <c r="IF506" s="219"/>
      <c r="IG506" s="220"/>
      <c r="IH506" s="221"/>
      <c r="IJ506" s="223"/>
      <c r="IK506" s="224"/>
      <c r="IL506" s="225"/>
      <c r="IM506" s="219"/>
      <c r="IN506" s="219"/>
    </row>
    <row r="507" spans="1:248" s="161" customFormat="1" ht="14.25" customHeight="1" thickBot="1">
      <c r="A507" s="157"/>
      <c r="B507" s="158"/>
      <c r="C507" s="159"/>
      <c r="D507" s="160"/>
      <c r="E507" s="345"/>
      <c r="F507" s="346"/>
      <c r="G507" s="181"/>
    </row>
    <row r="508" spans="1:248" s="34" customFormat="1" ht="16.2" thickBot="1">
      <c r="A508" s="43"/>
      <c r="B508" s="140" t="s">
        <v>135</v>
      </c>
      <c r="C508" s="45"/>
      <c r="D508" s="46"/>
      <c r="E508" s="46"/>
      <c r="F508" s="304">
        <f>SUM(F501:F507)</f>
        <v>5802.6399999999994</v>
      </c>
      <c r="G508" s="290"/>
    </row>
    <row r="509" spans="1:248" s="104" customFormat="1" ht="14.25" customHeight="1">
      <c r="A509" s="94"/>
      <c r="B509" s="95"/>
      <c r="C509" s="78"/>
      <c r="D509" s="79"/>
      <c r="E509" s="322"/>
      <c r="F509" s="323"/>
      <c r="G509" s="74"/>
    </row>
    <row r="510" spans="1:248" s="104" customFormat="1" ht="14.25" customHeight="1" thickBot="1">
      <c r="A510" s="94"/>
      <c r="B510" s="95"/>
      <c r="C510" s="78"/>
      <c r="D510" s="79"/>
      <c r="E510" s="322"/>
      <c r="F510" s="323"/>
      <c r="G510" s="74"/>
    </row>
    <row r="511" spans="1:248" s="34" customFormat="1" ht="16.5" customHeight="1" thickBot="1">
      <c r="A511" s="28" t="s">
        <v>117</v>
      </c>
      <c r="B511" s="29" t="s">
        <v>186</v>
      </c>
      <c r="C511" s="30"/>
      <c r="D511" s="31"/>
      <c r="E511" s="31"/>
      <c r="F511" s="32"/>
      <c r="G511" s="289"/>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c r="AS511" s="33"/>
      <c r="AT511" s="33"/>
      <c r="AU511" s="33"/>
      <c r="AV511" s="33"/>
      <c r="AW511" s="33"/>
      <c r="AX511" s="33"/>
      <c r="AY511" s="33"/>
      <c r="AZ511" s="33"/>
      <c r="BA511" s="33"/>
      <c r="BB511" s="33"/>
      <c r="BC511" s="33"/>
      <c r="BD511" s="33"/>
      <c r="BE511" s="33"/>
      <c r="BF511" s="33"/>
      <c r="BG511" s="33"/>
      <c r="BH511" s="33"/>
      <c r="BI511" s="33"/>
      <c r="BJ511" s="33"/>
      <c r="BK511" s="33"/>
      <c r="BL511" s="33"/>
      <c r="BM511" s="33"/>
      <c r="BN511" s="33"/>
      <c r="BO511" s="33"/>
      <c r="BP511" s="33"/>
      <c r="BQ511" s="33"/>
      <c r="BR511" s="33"/>
      <c r="BS511" s="33"/>
      <c r="BT511" s="33"/>
      <c r="BU511" s="33"/>
      <c r="BV511" s="33"/>
      <c r="BW511" s="33"/>
      <c r="BX511" s="33"/>
      <c r="BY511" s="33"/>
      <c r="BZ511" s="33"/>
      <c r="CA511" s="33"/>
      <c r="CB511" s="33"/>
      <c r="CC511" s="33"/>
      <c r="CD511" s="33"/>
      <c r="CE511" s="33"/>
      <c r="CF511" s="33"/>
      <c r="CG511" s="33"/>
      <c r="CH511" s="33"/>
      <c r="CI511" s="33"/>
      <c r="CJ511" s="33"/>
      <c r="CK511" s="33"/>
      <c r="CL511" s="33"/>
      <c r="CM511" s="33"/>
      <c r="CN511" s="33"/>
      <c r="CO511" s="33"/>
      <c r="CP511" s="33"/>
      <c r="CQ511" s="33"/>
      <c r="CR511" s="33"/>
      <c r="CS511" s="33"/>
      <c r="CT511" s="33"/>
      <c r="CU511" s="33"/>
      <c r="CV511" s="33"/>
      <c r="CW511" s="33"/>
      <c r="CX511" s="33"/>
      <c r="CY511" s="33"/>
      <c r="CZ511" s="33"/>
      <c r="DA511" s="33"/>
      <c r="DB511" s="33"/>
      <c r="DC511" s="33"/>
      <c r="DD511" s="33"/>
      <c r="DE511" s="33"/>
      <c r="DF511" s="33"/>
      <c r="DG511" s="33"/>
      <c r="DH511" s="33"/>
      <c r="DI511" s="33"/>
      <c r="DJ511" s="33"/>
      <c r="DK511" s="33"/>
      <c r="DL511" s="33"/>
      <c r="DM511" s="33"/>
      <c r="DN511" s="33"/>
      <c r="DO511" s="33"/>
      <c r="DP511" s="33"/>
      <c r="DQ511" s="33"/>
      <c r="DR511" s="33"/>
      <c r="DS511" s="33"/>
      <c r="DT511" s="33"/>
      <c r="DU511" s="33"/>
      <c r="DV511" s="33"/>
      <c r="DW511" s="33"/>
      <c r="DX511" s="33"/>
      <c r="DY511" s="33"/>
      <c r="DZ511" s="33"/>
      <c r="EA511" s="33"/>
      <c r="EB511" s="33"/>
      <c r="EC511" s="33"/>
      <c r="ED511" s="33"/>
      <c r="EE511" s="33"/>
      <c r="EF511" s="33"/>
      <c r="EG511" s="33"/>
      <c r="EH511" s="33"/>
      <c r="EI511" s="33"/>
      <c r="EJ511" s="33"/>
      <c r="EK511" s="33"/>
      <c r="EL511" s="33"/>
      <c r="EM511" s="33"/>
      <c r="EN511" s="33"/>
      <c r="EO511" s="33"/>
      <c r="EP511" s="33"/>
      <c r="EQ511" s="33"/>
      <c r="ER511" s="33"/>
      <c r="ES511" s="33"/>
      <c r="ET511" s="33"/>
      <c r="EU511" s="33"/>
      <c r="EV511" s="33"/>
      <c r="EW511" s="33"/>
      <c r="EX511" s="33"/>
      <c r="EY511" s="33"/>
      <c r="EZ511" s="33"/>
      <c r="FA511" s="33"/>
      <c r="FB511" s="33"/>
      <c r="FC511" s="33"/>
      <c r="FD511" s="33"/>
      <c r="FE511" s="33"/>
      <c r="FF511" s="33"/>
      <c r="FG511" s="33"/>
      <c r="FH511" s="33"/>
      <c r="FI511" s="33"/>
      <c r="FJ511" s="33"/>
    </row>
    <row r="512" spans="1:248" s="104" customFormat="1" ht="14.25" customHeight="1">
      <c r="A512" s="94"/>
      <c r="B512" s="95"/>
      <c r="C512" s="78"/>
      <c r="D512" s="79"/>
      <c r="E512" s="322"/>
      <c r="F512" s="323"/>
      <c r="G512" s="74"/>
    </row>
    <row r="513" spans="1:7" s="104" customFormat="1" ht="55.2">
      <c r="A513" s="27" t="s">
        <v>118</v>
      </c>
      <c r="B513" s="170" t="s">
        <v>187</v>
      </c>
      <c r="C513" s="78"/>
      <c r="D513" s="79"/>
      <c r="E513" s="322"/>
      <c r="F513" s="332"/>
      <c r="G513" s="117"/>
    </row>
    <row r="514" spans="1:7" s="104" customFormat="1" ht="14.25" customHeight="1">
      <c r="A514" s="94"/>
      <c r="B514" s="95" t="s">
        <v>23</v>
      </c>
      <c r="C514" s="207" t="s">
        <v>24</v>
      </c>
      <c r="D514" s="79">
        <v>280.92</v>
      </c>
      <c r="E514" s="322">
        <v>5</v>
      </c>
      <c r="F514" s="53">
        <f t="shared" ref="F514" si="7">D514*E514</f>
        <v>1404.6000000000001</v>
      </c>
      <c r="G514" s="39"/>
    </row>
    <row r="515" spans="1:7" s="104" customFormat="1" ht="14.25" customHeight="1">
      <c r="A515" s="94"/>
      <c r="B515" s="95"/>
      <c r="C515" s="207"/>
      <c r="D515" s="79"/>
      <c r="E515" s="322"/>
      <c r="F515" s="323"/>
      <c r="G515" s="74"/>
    </row>
    <row r="516" spans="1:7" s="104" customFormat="1" ht="55.2">
      <c r="A516" s="27" t="s">
        <v>119</v>
      </c>
      <c r="B516" s="170" t="s">
        <v>188</v>
      </c>
      <c r="C516" s="207"/>
      <c r="D516" s="79"/>
      <c r="E516" s="322"/>
      <c r="F516" s="332"/>
      <c r="G516" s="117"/>
    </row>
    <row r="517" spans="1:7" s="104" customFormat="1" ht="14.25" customHeight="1">
      <c r="A517" s="94"/>
      <c r="B517" s="95" t="s">
        <v>23</v>
      </c>
      <c r="C517" s="207" t="s">
        <v>24</v>
      </c>
      <c r="D517" s="79">
        <v>176.95</v>
      </c>
      <c r="E517" s="322">
        <v>18</v>
      </c>
      <c r="F517" s="53">
        <f t="shared" ref="F517" si="8">D517*E517</f>
        <v>3185.1</v>
      </c>
      <c r="G517" s="39"/>
    </row>
    <row r="518" spans="1:7" s="104" customFormat="1" ht="14.25" customHeight="1">
      <c r="A518" s="94"/>
      <c r="B518" s="95"/>
      <c r="C518" s="207"/>
      <c r="D518" s="79"/>
      <c r="E518" s="322"/>
      <c r="F518" s="323"/>
      <c r="G518" s="74"/>
    </row>
    <row r="519" spans="1:7" s="104" customFormat="1" ht="82.8">
      <c r="A519" s="27" t="s">
        <v>120</v>
      </c>
      <c r="B519" s="170" t="s">
        <v>189</v>
      </c>
      <c r="C519" s="207"/>
      <c r="D519" s="79"/>
      <c r="E519" s="322"/>
      <c r="F519" s="332"/>
      <c r="G519" s="117"/>
    </row>
    <row r="520" spans="1:7" s="104" customFormat="1" ht="14.25" customHeight="1">
      <c r="A520" s="94"/>
      <c r="B520" s="95" t="s">
        <v>23</v>
      </c>
      <c r="C520" s="207" t="s">
        <v>24</v>
      </c>
      <c r="D520" s="79">
        <v>108.92</v>
      </c>
      <c r="E520" s="322">
        <v>35</v>
      </c>
      <c r="F520" s="53">
        <f t="shared" ref="F520" si="9">D520*E520</f>
        <v>3812.2000000000003</v>
      </c>
      <c r="G520" s="39"/>
    </row>
    <row r="521" spans="1:7" s="104" customFormat="1" ht="14.25" customHeight="1">
      <c r="A521" s="94"/>
      <c r="B521" s="95"/>
      <c r="C521" s="207"/>
      <c r="D521" s="79"/>
      <c r="E521" s="322"/>
      <c r="F521" s="53"/>
      <c r="G521" s="39"/>
    </row>
    <row r="522" spans="1:7" s="104" customFormat="1" ht="13.8">
      <c r="A522" s="27" t="s">
        <v>121</v>
      </c>
      <c r="B522" s="170" t="s">
        <v>190</v>
      </c>
      <c r="C522" s="207"/>
      <c r="D522" s="79"/>
      <c r="E522" s="322"/>
      <c r="F522" s="332"/>
      <c r="G522" s="117"/>
    </row>
    <row r="523" spans="1:7" s="104" customFormat="1" ht="14.25" customHeight="1">
      <c r="A523" s="94"/>
      <c r="B523" s="95" t="s">
        <v>191</v>
      </c>
      <c r="C523" s="207" t="s">
        <v>1</v>
      </c>
      <c r="D523" s="79">
        <v>13</v>
      </c>
      <c r="E523" s="322">
        <v>150</v>
      </c>
      <c r="F523" s="53">
        <f t="shared" ref="F523" si="10">D523*E523</f>
        <v>1950</v>
      </c>
      <c r="G523" s="39"/>
    </row>
    <row r="524" spans="1:7" s="104" customFormat="1" ht="14.25" customHeight="1">
      <c r="A524" s="94"/>
      <c r="B524" s="95"/>
      <c r="C524" s="207"/>
      <c r="D524" s="79"/>
      <c r="E524" s="322"/>
      <c r="F524" s="53"/>
      <c r="G524" s="39"/>
    </row>
    <row r="525" spans="1:7" s="104" customFormat="1" ht="27.6">
      <c r="A525" s="27" t="s">
        <v>122</v>
      </c>
      <c r="B525" s="171" t="s">
        <v>192</v>
      </c>
      <c r="C525" s="207"/>
      <c r="D525" s="79"/>
      <c r="E525" s="322"/>
      <c r="F525" s="332"/>
      <c r="G525" s="117"/>
    </row>
    <row r="526" spans="1:7" s="104" customFormat="1" ht="14.25" customHeight="1">
      <c r="A526" s="94"/>
      <c r="B526" s="95" t="s">
        <v>191</v>
      </c>
      <c r="C526" s="207" t="s">
        <v>1</v>
      </c>
      <c r="D526" s="79">
        <v>1</v>
      </c>
      <c r="E526" s="322">
        <v>3000</v>
      </c>
      <c r="F526" s="53">
        <f t="shared" ref="F526" si="11">D526*E526</f>
        <v>3000</v>
      </c>
      <c r="G526" s="39"/>
    </row>
    <row r="527" spans="1:7" s="104" customFormat="1" ht="14.25" customHeight="1" thickBot="1">
      <c r="A527" s="94"/>
      <c r="B527" s="95"/>
      <c r="C527" s="78"/>
      <c r="D527" s="79"/>
      <c r="E527" s="322"/>
      <c r="F527" s="323"/>
      <c r="G527" s="74"/>
    </row>
    <row r="528" spans="1:7" s="34" customFormat="1" ht="16.2" thickBot="1">
      <c r="A528" s="43"/>
      <c r="B528" s="165" t="s">
        <v>193</v>
      </c>
      <c r="C528" s="45"/>
      <c r="D528" s="46"/>
      <c r="E528" s="46"/>
      <c r="F528" s="304">
        <f>SUM(F513:F527)</f>
        <v>13351.9</v>
      </c>
      <c r="G528" s="294"/>
    </row>
    <row r="529" spans="1:166" s="104" customFormat="1" ht="14.25" customHeight="1">
      <c r="A529" s="94"/>
      <c r="B529" s="95"/>
      <c r="C529" s="78"/>
      <c r="D529" s="79"/>
      <c r="E529" s="322"/>
      <c r="F529" s="323"/>
      <c r="G529" s="74"/>
    </row>
    <row r="530" spans="1:166" s="104" customFormat="1" ht="14.25" customHeight="1" thickBot="1">
      <c r="A530" s="94"/>
      <c r="B530" s="95"/>
      <c r="C530" s="78"/>
      <c r="D530" s="79"/>
      <c r="E530" s="322"/>
      <c r="F530" s="323"/>
      <c r="G530" s="74"/>
    </row>
    <row r="531" spans="1:166" s="34" customFormat="1" ht="16.5" customHeight="1" thickBot="1">
      <c r="A531" s="28" t="s">
        <v>123</v>
      </c>
      <c r="B531" s="29" t="s">
        <v>272</v>
      </c>
      <c r="C531" s="30"/>
      <c r="D531" s="31"/>
      <c r="E531" s="31"/>
      <c r="F531" s="32"/>
      <c r="G531" s="295"/>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c r="AS531" s="33"/>
      <c r="AT531" s="33"/>
      <c r="AU531" s="33"/>
      <c r="AV531" s="33"/>
      <c r="AW531" s="33"/>
      <c r="AX531" s="33"/>
      <c r="AY531" s="33"/>
      <c r="AZ531" s="33"/>
      <c r="BA531" s="33"/>
      <c r="BB531" s="33"/>
      <c r="BC531" s="33"/>
      <c r="BD531" s="33"/>
      <c r="BE531" s="33"/>
      <c r="BF531" s="33"/>
      <c r="BG531" s="33"/>
      <c r="BH531" s="33"/>
      <c r="BI531" s="33"/>
      <c r="BJ531" s="33"/>
      <c r="BK531" s="33"/>
      <c r="BL531" s="33"/>
      <c r="BM531" s="33"/>
      <c r="BN531" s="33"/>
      <c r="BO531" s="33"/>
      <c r="BP531" s="33"/>
      <c r="BQ531" s="33"/>
      <c r="BR531" s="33"/>
      <c r="BS531" s="33"/>
      <c r="BT531" s="33"/>
      <c r="BU531" s="33"/>
      <c r="BV531" s="33"/>
      <c r="BW531" s="33"/>
      <c r="BX531" s="33"/>
      <c r="BY531" s="33"/>
      <c r="BZ531" s="33"/>
      <c r="CA531" s="33"/>
      <c r="CB531" s="33"/>
      <c r="CC531" s="33"/>
      <c r="CD531" s="33"/>
      <c r="CE531" s="33"/>
      <c r="CF531" s="33"/>
      <c r="CG531" s="33"/>
      <c r="CH531" s="33"/>
      <c r="CI531" s="33"/>
      <c r="CJ531" s="33"/>
      <c r="CK531" s="33"/>
      <c r="CL531" s="33"/>
      <c r="CM531" s="33"/>
      <c r="CN531" s="33"/>
      <c r="CO531" s="33"/>
      <c r="CP531" s="33"/>
      <c r="CQ531" s="33"/>
      <c r="CR531" s="33"/>
      <c r="CS531" s="33"/>
      <c r="CT531" s="33"/>
      <c r="CU531" s="33"/>
      <c r="CV531" s="33"/>
      <c r="CW531" s="33"/>
      <c r="CX531" s="33"/>
      <c r="CY531" s="33"/>
      <c r="CZ531" s="33"/>
      <c r="DA531" s="33"/>
      <c r="DB531" s="33"/>
      <c r="DC531" s="33"/>
      <c r="DD531" s="33"/>
      <c r="DE531" s="33"/>
      <c r="DF531" s="33"/>
      <c r="DG531" s="33"/>
      <c r="DH531" s="33"/>
      <c r="DI531" s="33"/>
      <c r="DJ531" s="33"/>
      <c r="DK531" s="33"/>
      <c r="DL531" s="33"/>
      <c r="DM531" s="33"/>
      <c r="DN531" s="33"/>
      <c r="DO531" s="33"/>
      <c r="DP531" s="33"/>
      <c r="DQ531" s="33"/>
      <c r="DR531" s="33"/>
      <c r="DS531" s="33"/>
      <c r="DT531" s="33"/>
      <c r="DU531" s="33"/>
      <c r="DV531" s="33"/>
      <c r="DW531" s="33"/>
      <c r="DX531" s="33"/>
      <c r="DY531" s="33"/>
      <c r="DZ531" s="33"/>
      <c r="EA531" s="33"/>
      <c r="EB531" s="33"/>
      <c r="EC531" s="33"/>
      <c r="ED531" s="33"/>
      <c r="EE531" s="33"/>
      <c r="EF531" s="33"/>
      <c r="EG531" s="33"/>
      <c r="EH531" s="33"/>
      <c r="EI531" s="33"/>
      <c r="EJ531" s="33"/>
      <c r="EK531" s="33"/>
      <c r="EL531" s="33"/>
      <c r="EM531" s="33"/>
      <c r="EN531" s="33"/>
      <c r="EO531" s="33"/>
      <c r="EP531" s="33"/>
      <c r="EQ531" s="33"/>
      <c r="ER531" s="33"/>
      <c r="ES531" s="33"/>
      <c r="ET531" s="33"/>
      <c r="EU531" s="33"/>
      <c r="EV531" s="33"/>
      <c r="EW531" s="33"/>
      <c r="EX531" s="33"/>
      <c r="EY531" s="33"/>
      <c r="EZ531" s="33"/>
      <c r="FA531" s="33"/>
      <c r="FB531" s="33"/>
      <c r="FC531" s="33"/>
      <c r="FD531" s="33"/>
      <c r="FE531" s="33"/>
      <c r="FF531" s="33"/>
      <c r="FG531" s="33"/>
      <c r="FH531" s="33"/>
      <c r="FI531" s="33"/>
      <c r="FJ531" s="33"/>
    </row>
    <row r="532" spans="1:166" s="104" customFormat="1" ht="14.25" customHeight="1">
      <c r="A532" s="94"/>
      <c r="B532" s="95"/>
      <c r="C532" s="78"/>
      <c r="D532" s="79"/>
      <c r="E532" s="322"/>
      <c r="F532" s="323"/>
      <c r="G532" s="74"/>
    </row>
    <row r="533" spans="1:166" s="104" customFormat="1" ht="41.4">
      <c r="A533" s="27" t="s">
        <v>273</v>
      </c>
      <c r="B533" s="61" t="s">
        <v>274</v>
      </c>
      <c r="C533" s="78"/>
      <c r="D533" s="79"/>
      <c r="E533" s="322"/>
      <c r="F533" s="332"/>
      <c r="G533" s="117"/>
    </row>
    <row r="534" spans="1:166" s="104" customFormat="1" ht="14.25" customHeight="1">
      <c r="A534" s="94"/>
      <c r="B534" s="95"/>
      <c r="C534" s="78" t="s">
        <v>275</v>
      </c>
      <c r="D534" s="79">
        <v>1</v>
      </c>
      <c r="E534" s="322">
        <v>500</v>
      </c>
      <c r="F534" s="53">
        <f t="shared" ref="F534" si="12">D534*E534</f>
        <v>500</v>
      </c>
      <c r="G534" s="39"/>
    </row>
    <row r="535" spans="1:166" s="104" customFormat="1" ht="14.25" customHeight="1">
      <c r="A535" s="94"/>
      <c r="B535" s="95"/>
      <c r="C535" s="78"/>
      <c r="D535" s="79"/>
      <c r="E535" s="322"/>
      <c r="F535" s="323"/>
      <c r="G535" s="74"/>
    </row>
    <row r="536" spans="1:166" s="104" customFormat="1" ht="41.4">
      <c r="A536" s="27" t="s">
        <v>276</v>
      </c>
      <c r="B536" s="61" t="s">
        <v>277</v>
      </c>
      <c r="C536" s="78"/>
      <c r="D536" s="79"/>
      <c r="E536" s="322"/>
      <c r="F536" s="332"/>
      <c r="G536" s="117"/>
    </row>
    <row r="537" spans="1:166" s="104" customFormat="1" ht="14.25" customHeight="1">
      <c r="A537" s="94"/>
      <c r="B537" s="95" t="s">
        <v>25</v>
      </c>
      <c r="C537" s="78" t="s">
        <v>26</v>
      </c>
      <c r="D537" s="79">
        <v>14</v>
      </c>
      <c r="E537" s="322">
        <v>250</v>
      </c>
      <c r="F537" s="53">
        <f t="shared" ref="F537" si="13">D537*E537</f>
        <v>3500</v>
      </c>
      <c r="G537" s="39"/>
    </row>
    <row r="538" spans="1:166" s="104" customFormat="1" ht="14.25" customHeight="1">
      <c r="A538" s="94"/>
      <c r="B538" s="95"/>
      <c r="C538" s="78"/>
      <c r="D538" s="79"/>
      <c r="E538" s="322"/>
      <c r="F538" s="323"/>
      <c r="G538" s="74"/>
    </row>
    <row r="539" spans="1:166" s="104" customFormat="1" ht="13.8">
      <c r="A539" s="27" t="s">
        <v>278</v>
      </c>
      <c r="B539" s="215" t="s">
        <v>279</v>
      </c>
      <c r="C539" s="78"/>
      <c r="D539" s="79"/>
      <c r="E539" s="322"/>
      <c r="F539" s="332"/>
      <c r="G539" s="117"/>
    </row>
    <row r="540" spans="1:166" s="104" customFormat="1" ht="14.25" customHeight="1">
      <c r="A540" s="94"/>
      <c r="B540" s="216" t="s">
        <v>280</v>
      </c>
      <c r="C540" s="78" t="s">
        <v>1</v>
      </c>
      <c r="D540" s="79">
        <v>8</v>
      </c>
      <c r="E540" s="322">
        <v>150</v>
      </c>
      <c r="F540" s="53">
        <f t="shared" ref="F540" si="14">D540*E540</f>
        <v>1200</v>
      </c>
      <c r="G540" s="39"/>
    </row>
    <row r="541" spans="1:166" s="104" customFormat="1" ht="14.25" customHeight="1">
      <c r="A541" s="94"/>
      <c r="B541" s="95"/>
      <c r="C541" s="78"/>
      <c r="D541" s="79"/>
      <c r="E541" s="322"/>
      <c r="F541" s="323"/>
      <c r="G541" s="74"/>
    </row>
    <row r="542" spans="1:166" s="104" customFormat="1" ht="13.8">
      <c r="A542" s="27" t="s">
        <v>281</v>
      </c>
      <c r="B542" s="215" t="s">
        <v>282</v>
      </c>
      <c r="C542" s="78"/>
      <c r="D542" s="79"/>
      <c r="E542" s="322"/>
      <c r="F542" s="332"/>
      <c r="G542" s="117"/>
    </row>
    <row r="543" spans="1:166" s="104" customFormat="1" ht="14.25" customHeight="1">
      <c r="A543" s="94"/>
      <c r="B543" s="216" t="s">
        <v>283</v>
      </c>
      <c r="C543" s="78" t="s">
        <v>1</v>
      </c>
      <c r="D543" s="79">
        <v>8</v>
      </c>
      <c r="E543" s="322">
        <v>100</v>
      </c>
      <c r="F543" s="53">
        <f t="shared" ref="F543" si="15">D543*E543</f>
        <v>800</v>
      </c>
      <c r="G543" s="39"/>
    </row>
    <row r="544" spans="1:166" s="104" customFormat="1" ht="14.25" customHeight="1">
      <c r="A544" s="94"/>
      <c r="B544" s="95"/>
      <c r="C544" s="78"/>
      <c r="D544" s="79"/>
      <c r="E544" s="322"/>
      <c r="F544" s="323"/>
      <c r="G544" s="74"/>
    </row>
    <row r="545" spans="1:7" s="104" customFormat="1" ht="13.8">
      <c r="A545" s="27" t="s">
        <v>284</v>
      </c>
      <c r="B545" s="215" t="s">
        <v>285</v>
      </c>
      <c r="C545" s="78"/>
      <c r="D545" s="79"/>
      <c r="E545" s="322"/>
      <c r="F545" s="332"/>
      <c r="G545" s="117"/>
    </row>
    <row r="546" spans="1:7" s="104" customFormat="1" ht="14.25" customHeight="1">
      <c r="A546" s="94"/>
      <c r="B546" s="216"/>
      <c r="C546" s="78" t="s">
        <v>275</v>
      </c>
      <c r="D546" s="79">
        <v>1</v>
      </c>
      <c r="E546" s="322">
        <v>1500</v>
      </c>
      <c r="F546" s="53">
        <f t="shared" ref="F546" si="16">D546*E546</f>
        <v>1500</v>
      </c>
      <c r="G546" s="39"/>
    </row>
    <row r="547" spans="1:7" s="104" customFormat="1" ht="14.25" customHeight="1">
      <c r="A547" s="94"/>
      <c r="B547" s="95"/>
      <c r="C547" s="78"/>
      <c r="D547" s="79"/>
      <c r="E547" s="322"/>
      <c r="F547" s="323"/>
      <c r="G547" s="74"/>
    </row>
    <row r="548" spans="1:7" s="104" customFormat="1" ht="27.6">
      <c r="A548" s="27" t="s">
        <v>286</v>
      </c>
      <c r="B548" s="214" t="s">
        <v>287</v>
      </c>
      <c r="C548" s="78"/>
      <c r="D548" s="79"/>
      <c r="E548" s="322"/>
      <c r="F548" s="332"/>
      <c r="G548" s="117"/>
    </row>
    <row r="549" spans="1:7" s="104" customFormat="1" ht="14.25" customHeight="1">
      <c r="A549" s="94"/>
      <c r="B549" s="216"/>
      <c r="C549" s="78" t="s">
        <v>275</v>
      </c>
      <c r="D549" s="79">
        <v>1</v>
      </c>
      <c r="E549" s="322">
        <v>350</v>
      </c>
      <c r="F549" s="53">
        <f t="shared" ref="F549" si="17">D549*E549</f>
        <v>350</v>
      </c>
      <c r="G549" s="39"/>
    </row>
    <row r="550" spans="1:7" s="104" customFormat="1" ht="14.25" customHeight="1">
      <c r="A550" s="94"/>
      <c r="B550" s="216"/>
      <c r="C550" s="78"/>
      <c r="D550" s="79"/>
      <c r="E550" s="322"/>
      <c r="F550" s="53"/>
      <c r="G550" s="39"/>
    </row>
    <row r="551" spans="1:7" s="104" customFormat="1" ht="96.6">
      <c r="A551" s="27" t="s">
        <v>299</v>
      </c>
      <c r="B551" s="227" t="s">
        <v>300</v>
      </c>
      <c r="C551" s="78"/>
      <c r="D551" s="79"/>
      <c r="E551" s="322"/>
      <c r="F551" s="332"/>
      <c r="G551" s="117"/>
    </row>
    <row r="552" spans="1:7" s="104" customFormat="1" ht="14.25" customHeight="1">
      <c r="A552" s="94"/>
      <c r="B552" s="216"/>
      <c r="C552" s="78" t="s">
        <v>275</v>
      </c>
      <c r="D552" s="79">
        <v>1</v>
      </c>
      <c r="E552" s="322">
        <v>1500</v>
      </c>
      <c r="F552" s="53">
        <f t="shared" ref="F552" si="18">D552*E552</f>
        <v>1500</v>
      </c>
      <c r="G552" s="39"/>
    </row>
    <row r="553" spans="1:7" s="104" customFormat="1" ht="14.25" customHeight="1">
      <c r="A553" s="94"/>
      <c r="B553" s="216"/>
      <c r="C553" s="78"/>
      <c r="D553" s="79"/>
      <c r="E553" s="322"/>
      <c r="F553" s="53"/>
      <c r="G553" s="39"/>
    </row>
    <row r="554" spans="1:7" s="104" customFormat="1" ht="45.75" customHeight="1">
      <c r="A554" s="27" t="s">
        <v>301</v>
      </c>
      <c r="B554" s="215" t="s">
        <v>302</v>
      </c>
      <c r="C554" s="78"/>
      <c r="D554" s="79"/>
      <c r="E554" s="322"/>
      <c r="F554" s="332"/>
      <c r="G554" s="117"/>
    </row>
    <row r="555" spans="1:7" s="104" customFormat="1" ht="14.25" customHeight="1">
      <c r="A555" s="94"/>
      <c r="B555" s="216"/>
      <c r="C555" s="78" t="s">
        <v>275</v>
      </c>
      <c r="D555" s="79">
        <v>1</v>
      </c>
      <c r="E555" s="322">
        <v>500</v>
      </c>
      <c r="F555" s="53">
        <f t="shared" ref="F555" si="19">D555*E555</f>
        <v>500</v>
      </c>
      <c r="G555" s="39"/>
    </row>
    <row r="556" spans="1:7" s="104" customFormat="1" ht="14.25" customHeight="1">
      <c r="A556" s="94"/>
      <c r="B556" s="216"/>
      <c r="C556" s="78"/>
      <c r="D556" s="79"/>
      <c r="E556" s="322"/>
      <c r="F556" s="53"/>
      <c r="G556" s="39"/>
    </row>
    <row r="557" spans="1:7" s="104" customFormat="1" ht="27.6">
      <c r="A557" s="27" t="s">
        <v>303</v>
      </c>
      <c r="B557" s="215" t="s">
        <v>304</v>
      </c>
      <c r="C557" s="78"/>
      <c r="D557" s="79"/>
      <c r="E557" s="322"/>
      <c r="F557" s="332"/>
      <c r="G557" s="117"/>
    </row>
    <row r="558" spans="1:7" s="104" customFormat="1" ht="14.25" customHeight="1">
      <c r="A558" s="94"/>
      <c r="B558" s="216"/>
      <c r="C558" s="78" t="s">
        <v>275</v>
      </c>
      <c r="D558" s="79">
        <v>1</v>
      </c>
      <c r="E558" s="322">
        <v>700</v>
      </c>
      <c r="F558" s="53">
        <f t="shared" ref="F558" si="20">D558*E558</f>
        <v>700</v>
      </c>
      <c r="G558" s="39"/>
    </row>
    <row r="559" spans="1:7" s="104" customFormat="1" ht="14.25" customHeight="1">
      <c r="A559" s="94"/>
      <c r="B559" s="216"/>
      <c r="C559" s="78"/>
      <c r="D559" s="79"/>
      <c r="E559" s="322"/>
      <c r="F559" s="53"/>
      <c r="G559" s="39"/>
    </row>
    <row r="560" spans="1:7" s="104" customFormat="1" ht="13.8">
      <c r="A560" s="27" t="s">
        <v>305</v>
      </c>
      <c r="B560" s="215" t="s">
        <v>306</v>
      </c>
      <c r="C560" s="78"/>
      <c r="D560" s="79"/>
      <c r="E560" s="322"/>
      <c r="F560" s="332"/>
      <c r="G560" s="117"/>
    </row>
    <row r="561" spans="1:10" s="104" customFormat="1" ht="14.25" customHeight="1">
      <c r="A561" s="94"/>
      <c r="B561" s="216"/>
      <c r="C561" s="78" t="s">
        <v>275</v>
      </c>
      <c r="D561" s="79">
        <v>1</v>
      </c>
      <c r="E561" s="322">
        <v>700</v>
      </c>
      <c r="F561" s="53">
        <f t="shared" ref="F561" si="21">D561*E561</f>
        <v>700</v>
      </c>
      <c r="G561" s="39"/>
    </row>
    <row r="562" spans="1:10" s="104" customFormat="1" ht="14.25" customHeight="1" thickBot="1">
      <c r="A562" s="94"/>
      <c r="B562" s="216"/>
      <c r="C562" s="78"/>
      <c r="D562" s="79"/>
      <c r="E562" s="322"/>
      <c r="F562" s="53"/>
      <c r="G562" s="39"/>
    </row>
    <row r="563" spans="1:10" s="34" customFormat="1" ht="16.2" thickBot="1">
      <c r="A563" s="43"/>
      <c r="B563" s="169" t="s">
        <v>288</v>
      </c>
      <c r="C563" s="45"/>
      <c r="D563" s="46"/>
      <c r="E563" s="46"/>
      <c r="F563" s="304">
        <f>SUM(F533:F562)</f>
        <v>11250</v>
      </c>
      <c r="G563" s="290"/>
    </row>
    <row r="564" spans="1:10" s="104" customFormat="1" ht="14.25" customHeight="1">
      <c r="A564" s="94"/>
      <c r="B564" s="95"/>
      <c r="C564" s="78"/>
      <c r="D564" s="79"/>
      <c r="E564" s="322"/>
      <c r="F564" s="323"/>
      <c r="G564" s="74"/>
    </row>
    <row r="565" spans="1:10" s="104" customFormat="1" ht="14.25" customHeight="1">
      <c r="A565" s="94"/>
      <c r="B565" s="95"/>
      <c r="C565" s="78"/>
      <c r="D565" s="79"/>
      <c r="E565" s="322"/>
      <c r="F565" s="323"/>
      <c r="G565" s="74"/>
    </row>
    <row r="566" spans="1:10" s="104" customFormat="1" ht="14.25" customHeight="1" thickBot="1">
      <c r="A566" s="94"/>
      <c r="B566" s="95"/>
      <c r="C566" s="78"/>
      <c r="D566" s="79"/>
      <c r="E566" s="322"/>
      <c r="F566" s="323"/>
      <c r="G566" s="74"/>
    </row>
    <row r="567" spans="1:10" s="36" customFormat="1" ht="18" thickBot="1">
      <c r="A567" s="52"/>
      <c r="B567" s="404" t="s">
        <v>8</v>
      </c>
      <c r="C567" s="405"/>
      <c r="D567" s="405"/>
      <c r="E567" s="405"/>
      <c r="F567" s="406"/>
      <c r="G567" s="291"/>
    </row>
    <row r="568" spans="1:10" s="104" customFormat="1" ht="14.25" customHeight="1">
      <c r="A568" s="94"/>
      <c r="B568" s="95"/>
      <c r="C568" s="78"/>
      <c r="D568" s="79"/>
      <c r="E568" s="322"/>
      <c r="F568" s="323"/>
      <c r="G568" s="74"/>
      <c r="J568" s="36"/>
    </row>
    <row r="569" spans="1:10" s="36" customFormat="1" ht="15.6">
      <c r="A569" s="54" t="s">
        <v>0</v>
      </c>
      <c r="B569" s="114" t="s">
        <v>124</v>
      </c>
      <c r="C569" s="56"/>
      <c r="D569" s="57"/>
      <c r="E569" s="347"/>
      <c r="F569" s="58">
        <f>F51</f>
        <v>25144.6</v>
      </c>
      <c r="G569" s="53"/>
    </row>
    <row r="570" spans="1:10" s="36" customFormat="1" ht="15.6">
      <c r="A570" s="54" t="s">
        <v>17</v>
      </c>
      <c r="B570" s="55" t="s">
        <v>15</v>
      </c>
      <c r="C570" s="56"/>
      <c r="D570" s="57"/>
      <c r="E570" s="347"/>
      <c r="F570" s="58">
        <f>F71</f>
        <v>207525.8</v>
      </c>
      <c r="G570" s="53"/>
    </row>
    <row r="571" spans="1:10" s="36" customFormat="1" ht="15.6">
      <c r="A571" s="54" t="s">
        <v>18</v>
      </c>
      <c r="B571" s="416" t="s">
        <v>16</v>
      </c>
      <c r="C571" s="417"/>
      <c r="D571" s="417"/>
      <c r="E571" s="418"/>
      <c r="F571" s="58">
        <f>F110</f>
        <v>645999.69999999995</v>
      </c>
      <c r="G571" s="53"/>
    </row>
    <row r="572" spans="1:10" s="36" customFormat="1" ht="15.6">
      <c r="A572" s="54" t="s">
        <v>20</v>
      </c>
      <c r="B572" s="55" t="s">
        <v>39</v>
      </c>
      <c r="C572" s="59"/>
      <c r="D572" s="59"/>
      <c r="E572" s="348"/>
      <c r="F572" s="58">
        <f>F157</f>
        <v>45109.299999999996</v>
      </c>
      <c r="G572" s="53"/>
    </row>
    <row r="573" spans="1:10" s="36" customFormat="1" ht="15.6">
      <c r="A573" s="54" t="s">
        <v>21</v>
      </c>
      <c r="B573" s="55" t="s">
        <v>42</v>
      </c>
      <c r="C573" s="59"/>
      <c r="D573" s="59"/>
      <c r="E573" s="348"/>
      <c r="F573" s="58">
        <f>F168</f>
        <v>6943.2000000000007</v>
      </c>
      <c r="G573" s="53"/>
    </row>
    <row r="574" spans="1:10" s="36" customFormat="1" ht="15.6">
      <c r="A574" s="54" t="s">
        <v>34</v>
      </c>
      <c r="B574" s="416" t="s">
        <v>174</v>
      </c>
      <c r="C574" s="417"/>
      <c r="D574" s="417"/>
      <c r="E574" s="418"/>
      <c r="F574" s="58">
        <f>F284</f>
        <v>321663.09999999998</v>
      </c>
      <c r="G574" s="53"/>
    </row>
    <row r="575" spans="1:10" s="36" customFormat="1" ht="15.6">
      <c r="A575" s="54" t="s">
        <v>36</v>
      </c>
      <c r="B575" s="63" t="s">
        <v>84</v>
      </c>
      <c r="C575" s="64"/>
      <c r="D575" s="64"/>
      <c r="E575" s="348"/>
      <c r="F575" s="58">
        <f>F451</f>
        <v>88427.5</v>
      </c>
      <c r="G575" s="53"/>
    </row>
    <row r="576" spans="1:10" s="36" customFormat="1" ht="15.6">
      <c r="A576" s="54" t="s">
        <v>41</v>
      </c>
      <c r="B576" s="63" t="s">
        <v>37</v>
      </c>
      <c r="C576" s="64"/>
      <c r="D576" s="64"/>
      <c r="E576" s="348"/>
      <c r="F576" s="58">
        <f>F496</f>
        <v>87686.95</v>
      </c>
      <c r="G576" s="53"/>
    </row>
    <row r="577" spans="1:7" s="36" customFormat="1" ht="15.6">
      <c r="A577" s="54" t="s">
        <v>116</v>
      </c>
      <c r="B577" s="114" t="s">
        <v>111</v>
      </c>
      <c r="C577" s="115"/>
      <c r="D577" s="115"/>
      <c r="E577" s="348"/>
      <c r="F577" s="58">
        <f>F508</f>
        <v>5802.6399999999994</v>
      </c>
      <c r="G577" s="53"/>
    </row>
    <row r="578" spans="1:7" s="36" customFormat="1" ht="15.6">
      <c r="A578" s="54" t="s">
        <v>117</v>
      </c>
      <c r="B578" s="416" t="s">
        <v>186</v>
      </c>
      <c r="C578" s="417"/>
      <c r="D578" s="417"/>
      <c r="E578" s="418"/>
      <c r="F578" s="58">
        <f>F528</f>
        <v>13351.9</v>
      </c>
      <c r="G578" s="53"/>
    </row>
    <row r="579" spans="1:7" s="36" customFormat="1" ht="15.6">
      <c r="A579" s="54" t="s">
        <v>123</v>
      </c>
      <c r="B579" s="114" t="s">
        <v>272</v>
      </c>
      <c r="C579" s="115"/>
      <c r="D579" s="115"/>
      <c r="E579" s="348"/>
      <c r="F579" s="58">
        <f>F563</f>
        <v>11250</v>
      </c>
      <c r="G579" s="53"/>
    </row>
    <row r="580" spans="1:7" s="36" customFormat="1" ht="15.6">
      <c r="A580" s="54"/>
      <c r="B580" s="66"/>
      <c r="C580" s="66"/>
      <c r="D580" s="66"/>
      <c r="E580" s="307"/>
      <c r="F580" s="53"/>
      <c r="G580" s="53"/>
    </row>
    <row r="581" spans="1:7" s="40" customFormat="1" thickBot="1">
      <c r="A581" s="52"/>
      <c r="B581" s="35"/>
      <c r="C581" s="34"/>
      <c r="D581" s="38"/>
      <c r="E581" s="38"/>
      <c r="F581" s="53"/>
      <c r="G581" s="39"/>
    </row>
    <row r="582" spans="1:7" s="36" customFormat="1" ht="16.2" thickBot="1">
      <c r="A582" s="52"/>
      <c r="B582" s="419" t="s">
        <v>9</v>
      </c>
      <c r="C582" s="419"/>
      <c r="D582" s="419"/>
      <c r="E582" s="416"/>
      <c r="F582" s="278">
        <f>SUM(F569:F581)</f>
        <v>1458904.6899999997</v>
      </c>
      <c r="G582" s="67"/>
    </row>
    <row r="583" spans="1:7" s="36" customFormat="1" ht="15.6">
      <c r="A583" s="52"/>
      <c r="B583" s="66"/>
      <c r="C583" s="66"/>
      <c r="D583" s="66"/>
      <c r="E583" s="307"/>
      <c r="F583" s="292"/>
      <c r="G583" s="67"/>
    </row>
    <row r="584" spans="1:7" s="36" customFormat="1" ht="16.2" thickBot="1">
      <c r="A584" s="52"/>
      <c r="B584" s="66"/>
      <c r="C584" s="66"/>
      <c r="D584" s="66"/>
      <c r="E584" s="307"/>
      <c r="F584" s="292"/>
      <c r="G584" s="67"/>
    </row>
    <row r="585" spans="1:7" s="60" customFormat="1" ht="18" thickBot="1">
      <c r="A585" s="52"/>
      <c r="B585" s="404" t="s">
        <v>125</v>
      </c>
      <c r="C585" s="405"/>
      <c r="D585" s="405"/>
      <c r="E585" s="405"/>
      <c r="F585" s="406"/>
      <c r="G585" s="291"/>
    </row>
    <row r="586" spans="1:7" s="40" customFormat="1" ht="13.8">
      <c r="A586" s="52"/>
      <c r="B586" s="113"/>
      <c r="C586" s="34"/>
      <c r="D586" s="38"/>
      <c r="E586" s="38"/>
      <c r="F586" s="53"/>
      <c r="G586" s="39"/>
    </row>
    <row r="587" spans="1:7" s="40" customFormat="1" ht="15.6">
      <c r="A587" s="52"/>
      <c r="B587" s="129" t="s">
        <v>126</v>
      </c>
      <c r="C587" s="130"/>
      <c r="D587" s="131"/>
      <c r="E587" s="131"/>
      <c r="F587" s="349">
        <f>'Elektrotehnički dio'!F19</f>
        <v>101095</v>
      </c>
      <c r="G587" s="67"/>
    </row>
    <row r="588" spans="1:7" s="40" customFormat="1" thickBot="1">
      <c r="A588" s="52"/>
      <c r="B588" s="113"/>
      <c r="C588" s="34"/>
      <c r="D588" s="38"/>
      <c r="E588" s="38"/>
      <c r="F588" s="53"/>
      <c r="G588" s="39"/>
    </row>
    <row r="589" spans="1:7" s="36" customFormat="1" ht="16.2" thickBot="1">
      <c r="A589" s="52"/>
      <c r="B589" s="416" t="s">
        <v>384</v>
      </c>
      <c r="C589" s="417"/>
      <c r="D589" s="417"/>
      <c r="E589" s="417"/>
      <c r="F589" s="278">
        <f>F587</f>
        <v>101095</v>
      </c>
      <c r="G589" s="67"/>
    </row>
    <row r="590" spans="1:7" s="36" customFormat="1" ht="15.6">
      <c r="A590" s="52"/>
      <c r="B590" s="66"/>
      <c r="C590" s="66"/>
      <c r="D590" s="66"/>
      <c r="E590" s="307"/>
      <c r="F590" s="292"/>
      <c r="G590" s="67"/>
    </row>
    <row r="591" spans="1:7" s="36" customFormat="1" ht="16.2" thickBot="1">
      <c r="A591" s="52"/>
      <c r="B591" s="66"/>
      <c r="C591" s="66"/>
      <c r="D591" s="66"/>
      <c r="E591" s="307"/>
      <c r="F591" s="292"/>
      <c r="G591" s="67"/>
    </row>
    <row r="592" spans="1:7" s="36" customFormat="1" ht="18" thickBot="1">
      <c r="A592" s="52"/>
      <c r="B592" s="404" t="s">
        <v>55</v>
      </c>
      <c r="C592" s="405"/>
      <c r="D592" s="405"/>
      <c r="E592" s="405"/>
      <c r="F592" s="406"/>
      <c r="G592" s="291"/>
    </row>
    <row r="593" spans="1:7" s="40" customFormat="1" thickBot="1">
      <c r="A593" s="52"/>
      <c r="B593" s="35"/>
      <c r="C593" s="34"/>
      <c r="D593" s="38"/>
      <c r="E593" s="38"/>
      <c r="F593" s="53"/>
      <c r="G593" s="39"/>
    </row>
    <row r="594" spans="1:7" s="36" customFormat="1" ht="16.2" thickBot="1">
      <c r="A594" s="54" t="s">
        <v>0</v>
      </c>
      <c r="B594" s="65" t="s">
        <v>56</v>
      </c>
      <c r="C594" s="56"/>
      <c r="D594" s="57"/>
      <c r="E594" s="57"/>
      <c r="F594" s="278">
        <f>F582</f>
        <v>1458904.6899999997</v>
      </c>
      <c r="G594" s="292"/>
    </row>
    <row r="595" spans="1:7" s="60" customFormat="1" ht="16.2" thickBot="1">
      <c r="A595" s="54" t="s">
        <v>17</v>
      </c>
      <c r="B595" s="230" t="s">
        <v>125</v>
      </c>
      <c r="C595" s="56"/>
      <c r="D595" s="57"/>
      <c r="E595" s="57"/>
      <c r="F595" s="278">
        <f>F589</f>
        <v>101095</v>
      </c>
      <c r="G595" s="292"/>
    </row>
    <row r="596" spans="1:7" s="40" customFormat="1" ht="13.8">
      <c r="A596" s="52"/>
      <c r="B596" s="35"/>
      <c r="C596" s="34"/>
      <c r="D596" s="38"/>
      <c r="E596" s="38"/>
      <c r="F596" s="53"/>
      <c r="G596" s="39"/>
    </row>
    <row r="597" spans="1:7" s="40" customFormat="1" thickBot="1">
      <c r="A597" s="52"/>
      <c r="B597" s="35"/>
      <c r="C597" s="34"/>
      <c r="D597" s="38"/>
      <c r="E597" s="38"/>
      <c r="F597" s="53"/>
      <c r="G597" s="39"/>
    </row>
    <row r="598" spans="1:7" s="36" customFormat="1" ht="16.2" thickBot="1">
      <c r="A598" s="52"/>
      <c r="B598" s="413" t="s">
        <v>9</v>
      </c>
      <c r="C598" s="414"/>
      <c r="D598" s="414"/>
      <c r="E598" s="415"/>
      <c r="F598" s="278">
        <f>SUM(F594:F597)</f>
        <v>1559999.6899999997</v>
      </c>
      <c r="G598" s="67"/>
    </row>
    <row r="599" spans="1:7" s="36" customFormat="1" ht="16.2" thickBot="1">
      <c r="A599" s="52"/>
      <c r="B599" s="413" t="s">
        <v>10</v>
      </c>
      <c r="C599" s="414"/>
      <c r="D599" s="414"/>
      <c r="E599" s="415"/>
      <c r="F599" s="278">
        <f>F598*0.25</f>
        <v>389999.92249999993</v>
      </c>
      <c r="G599" s="67"/>
    </row>
    <row r="600" spans="1:7" s="36" customFormat="1" ht="16.2" thickBot="1">
      <c r="A600" s="52"/>
      <c r="B600" s="413" t="s">
        <v>11</v>
      </c>
      <c r="C600" s="414"/>
      <c r="D600" s="414"/>
      <c r="E600" s="415"/>
      <c r="F600" s="278">
        <f>SUM(F598:F599)</f>
        <v>1949999.6124999996</v>
      </c>
      <c r="G600" s="67"/>
    </row>
    <row r="601" spans="1:7" s="36" customFormat="1" ht="15.6">
      <c r="A601" s="52"/>
      <c r="B601" s="66"/>
      <c r="C601" s="66"/>
      <c r="D601" s="66"/>
      <c r="E601" s="307"/>
      <c r="F601" s="292"/>
      <c r="G601" s="67"/>
    </row>
    <row r="602" spans="1:7" s="36" customFormat="1" ht="15.6">
      <c r="A602" s="52"/>
      <c r="B602" s="66"/>
      <c r="C602" s="66"/>
      <c r="D602" s="66"/>
      <c r="E602" s="307"/>
      <c r="F602" s="292"/>
      <c r="G602" s="67"/>
    </row>
    <row r="603" spans="1:7">
      <c r="A603" s="1"/>
      <c r="B603" s="6"/>
    </row>
    <row r="604" spans="1:7">
      <c r="A604" s="1"/>
      <c r="B604" s="6"/>
      <c r="C604" s="5"/>
    </row>
    <row r="605" spans="1:7">
      <c r="A605" s="1"/>
      <c r="B605" s="6"/>
      <c r="C605" s="5"/>
    </row>
    <row r="606" spans="1:7">
      <c r="A606" s="1"/>
      <c r="B606" s="6"/>
    </row>
  </sheetData>
  <mergeCells count="42">
    <mergeCell ref="H76:I76"/>
    <mergeCell ref="H80:J80"/>
    <mergeCell ref="H102:J102"/>
    <mergeCell ref="B600:E600"/>
    <mergeCell ref="B571:E571"/>
    <mergeCell ref="B582:E582"/>
    <mergeCell ref="B574:E574"/>
    <mergeCell ref="B585:F585"/>
    <mergeCell ref="B589:E589"/>
    <mergeCell ref="B592:F592"/>
    <mergeCell ref="B598:E598"/>
    <mergeCell ref="B599:E599"/>
    <mergeCell ref="B578:E578"/>
    <mergeCell ref="A300:F300"/>
    <mergeCell ref="A301:F301"/>
    <mergeCell ref="A311:F311"/>
    <mergeCell ref="B6:E6"/>
    <mergeCell ref="A293:F293"/>
    <mergeCell ref="A294:F294"/>
    <mergeCell ref="A295:F295"/>
    <mergeCell ref="A296:F296"/>
    <mergeCell ref="B284:E284"/>
    <mergeCell ref="A289:F289"/>
    <mergeCell ref="A290:F290"/>
    <mergeCell ref="A291:F291"/>
    <mergeCell ref="A292:F292"/>
    <mergeCell ref="A302:F302"/>
    <mergeCell ref="A309:F309"/>
    <mergeCell ref="A303:B303"/>
    <mergeCell ref="A306:F306"/>
    <mergeCell ref="A307:F307"/>
    <mergeCell ref="A308:F308"/>
    <mergeCell ref="A310:F310"/>
    <mergeCell ref="B567:F567"/>
    <mergeCell ref="A304:F304"/>
    <mergeCell ref="A305:F305"/>
    <mergeCell ref="A312:F312"/>
    <mergeCell ref="H109:K109"/>
    <mergeCell ref="H83:K83"/>
    <mergeCell ref="A297:F297"/>
    <mergeCell ref="A298:F298"/>
    <mergeCell ref="A299:F299"/>
  </mergeCells>
  <pageMargins left="0.74803149606299213" right="0.19685039370078741" top="0.39370078740157483" bottom="0.39370078740157483" header="0.31496062992125984" footer="0.31496062992125984"/>
  <pageSetup paperSize="9" scale="70" orientation="portrait" r:id="rId1"/>
  <rowBreaks count="17" manualBreakCount="17">
    <brk id="37" max="5" man="1"/>
    <brk id="64" max="5" man="1"/>
    <brk id="83" max="5" man="1"/>
    <brk id="110" max="5" man="1"/>
    <brk id="138" max="5" man="1"/>
    <brk id="168" max="5" man="1"/>
    <brk id="208" max="5" man="1"/>
    <brk id="234" max="5" man="1"/>
    <brk id="248" max="5" man="1"/>
    <brk id="279" max="5" man="1"/>
    <brk id="318" max="5" man="1"/>
    <brk id="387" max="5" man="1"/>
    <brk id="451" max="5" man="1"/>
    <brk id="479" max="5" man="1"/>
    <brk id="504" max="5" man="1"/>
    <brk id="549" max="5" man="1"/>
    <brk id="564" max="5" man="1"/>
  </rowBreaks>
  <drawing r:id="rId2"/>
  <legacyDrawing r:id="rId3"/>
  <oleObjects>
    <mc:AlternateContent xmlns:mc="http://schemas.openxmlformats.org/markup-compatibility/2006">
      <mc:Choice Requires="x14">
        <oleObject progId="Word.Document.12" shapeId="1025" r:id="rId4">
          <objectPr defaultSize="0" r:id="rId5">
            <anchor moveWithCells="1">
              <from>
                <xdr:col>1</xdr:col>
                <xdr:colOff>2103120</xdr:colOff>
                <xdr:row>0</xdr:row>
                <xdr:rowOff>114300</xdr:rowOff>
              </from>
              <to>
                <xdr:col>4</xdr:col>
                <xdr:colOff>640080</xdr:colOff>
                <xdr:row>0</xdr:row>
                <xdr:rowOff>723900</xdr:rowOff>
              </to>
            </anchor>
          </objectPr>
        </oleObject>
      </mc:Choice>
      <mc:Fallback>
        <oleObject progId="Word.Document.12"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zoomScaleNormal="100" workbookViewId="0">
      <selection activeCell="F6" sqref="F6"/>
    </sheetView>
  </sheetViews>
  <sheetFormatPr defaultColWidth="9" defaultRowHeight="13.8"/>
  <cols>
    <col min="1" max="1" width="9" style="255"/>
    <col min="2" max="2" width="38.33203125" style="256" customWidth="1"/>
    <col min="3" max="3" width="6" style="255" customWidth="1"/>
    <col min="4" max="4" width="8.5546875" style="257" customWidth="1"/>
    <col min="5" max="5" width="13.44140625" style="258" customWidth="1"/>
    <col min="6" max="6" width="13.5546875" style="259" customWidth="1"/>
    <col min="7" max="16384" width="9" style="236"/>
  </cols>
  <sheetData>
    <row r="1" spans="1:6" ht="26.4">
      <c r="A1" s="262" t="s">
        <v>344</v>
      </c>
      <c r="B1" s="262" t="s">
        <v>345</v>
      </c>
      <c r="C1" s="263" t="s">
        <v>363</v>
      </c>
      <c r="D1" s="264" t="s">
        <v>5</v>
      </c>
      <c r="E1" s="262" t="s">
        <v>364</v>
      </c>
      <c r="F1" s="262" t="s">
        <v>7</v>
      </c>
    </row>
    <row r="2" spans="1:6">
      <c r="A2" s="237"/>
      <c r="B2" s="238"/>
      <c r="C2" s="237"/>
      <c r="D2" s="239"/>
      <c r="E2" s="240"/>
      <c r="F2" s="240"/>
    </row>
    <row r="3" spans="1:6">
      <c r="A3" s="420" t="s">
        <v>346</v>
      </c>
      <c r="B3" s="420"/>
      <c r="C3" s="237"/>
      <c r="D3" s="239"/>
      <c r="E3" s="240"/>
      <c r="F3" s="240"/>
    </row>
    <row r="4" spans="1:6">
      <c r="A4" s="241"/>
      <c r="B4" s="241"/>
      <c r="C4" s="237"/>
      <c r="D4" s="239"/>
      <c r="E4" s="240"/>
      <c r="F4" s="240"/>
    </row>
    <row r="5" spans="1:6" ht="100.8">
      <c r="A5" s="241"/>
      <c r="B5" s="261" t="s">
        <v>347</v>
      </c>
      <c r="C5" s="237"/>
      <c r="D5" s="239"/>
      <c r="E5" s="240"/>
      <c r="F5" s="240"/>
    </row>
    <row r="6" spans="1:6" ht="115.2">
      <c r="A6" s="241"/>
      <c r="B6" s="394" t="s">
        <v>390</v>
      </c>
      <c r="C6" s="237"/>
      <c r="D6" s="239"/>
      <c r="E6" s="240"/>
      <c r="F6" s="240"/>
    </row>
    <row r="7" spans="1:6">
      <c r="A7" s="237"/>
      <c r="B7" s="238"/>
      <c r="C7" s="237"/>
      <c r="D7" s="239"/>
      <c r="E7" s="240"/>
      <c r="F7" s="240"/>
    </row>
    <row r="8" spans="1:6" ht="171.6">
      <c r="A8" s="267" t="s">
        <v>335</v>
      </c>
      <c r="B8" s="268" t="s">
        <v>365</v>
      </c>
      <c r="C8" s="265" t="s">
        <v>1</v>
      </c>
      <c r="D8" s="265">
        <v>16</v>
      </c>
      <c r="E8" s="266">
        <v>1405</v>
      </c>
      <c r="F8" s="266">
        <f>D8*E8</f>
        <v>22480</v>
      </c>
    </row>
    <row r="9" spans="1:6" ht="187.2">
      <c r="A9" s="267" t="s">
        <v>336</v>
      </c>
      <c r="B9" s="268" t="s">
        <v>366</v>
      </c>
      <c r="C9" s="265" t="s">
        <v>1</v>
      </c>
      <c r="D9" s="265">
        <v>55</v>
      </c>
      <c r="E9" s="266">
        <v>880</v>
      </c>
      <c r="F9" s="266">
        <f>D9*E9</f>
        <v>48400</v>
      </c>
    </row>
    <row r="10" spans="1:6" ht="158.4">
      <c r="A10" s="267" t="s">
        <v>337</v>
      </c>
      <c r="B10" s="268" t="s">
        <v>367</v>
      </c>
      <c r="C10" s="265" t="s">
        <v>1</v>
      </c>
      <c r="D10" s="265">
        <v>21</v>
      </c>
      <c r="E10" s="266">
        <v>515</v>
      </c>
      <c r="F10" s="266">
        <f>D10*E10</f>
        <v>10815</v>
      </c>
    </row>
    <row r="11" spans="1:6" ht="172.8">
      <c r="A11" s="267" t="s">
        <v>338</v>
      </c>
      <c r="B11" s="268" t="s">
        <v>368</v>
      </c>
      <c r="C11" s="265" t="s">
        <v>1</v>
      </c>
      <c r="D11" s="265">
        <v>8</v>
      </c>
      <c r="E11" s="266">
        <v>535</v>
      </c>
      <c r="F11" s="266">
        <f>D11*E11</f>
        <v>4280</v>
      </c>
    </row>
    <row r="12" spans="1:6" ht="172.8">
      <c r="A12" s="267" t="s">
        <v>339</v>
      </c>
      <c r="B12" s="268" t="s">
        <v>369</v>
      </c>
      <c r="C12" s="265" t="s">
        <v>1</v>
      </c>
      <c r="D12" s="265">
        <v>21</v>
      </c>
      <c r="E12" s="266">
        <v>600</v>
      </c>
      <c r="F12" s="266">
        <f t="shared" ref="F12:F14" si="0">D12*E12</f>
        <v>12600</v>
      </c>
    </row>
    <row r="13" spans="1:6" ht="43.2">
      <c r="A13" s="269">
        <v>6</v>
      </c>
      <c r="B13" s="261" t="s">
        <v>340</v>
      </c>
      <c r="C13" s="265" t="s">
        <v>341</v>
      </c>
      <c r="D13" s="265">
        <v>1</v>
      </c>
      <c r="E13" s="266">
        <v>100</v>
      </c>
      <c r="F13" s="266">
        <f t="shared" si="0"/>
        <v>100</v>
      </c>
    </row>
    <row r="14" spans="1:6" ht="43.8" thickBot="1">
      <c r="A14" s="269">
        <f t="shared" ref="A14" si="1">A13+1</f>
        <v>7</v>
      </c>
      <c r="B14" s="261" t="s">
        <v>342</v>
      </c>
      <c r="C14" s="265" t="s">
        <v>341</v>
      </c>
      <c r="D14" s="265">
        <v>1</v>
      </c>
      <c r="E14" s="270">
        <v>2420</v>
      </c>
      <c r="F14" s="266">
        <f t="shared" si="0"/>
        <v>2420</v>
      </c>
    </row>
    <row r="15" spans="1:6" s="242" customFormat="1" ht="22.95" customHeight="1" thickBot="1">
      <c r="A15" s="234"/>
      <c r="B15" s="234"/>
      <c r="C15" s="235"/>
      <c r="D15" s="235"/>
      <c r="E15" s="271" t="s">
        <v>343</v>
      </c>
      <c r="F15" s="272">
        <f>SUM(F8:F14)</f>
        <v>101095</v>
      </c>
    </row>
    <row r="16" spans="1:6" s="248" customFormat="1" ht="14.4" thickBot="1">
      <c r="A16" s="243"/>
      <c r="B16" s="244"/>
      <c r="C16" s="243"/>
      <c r="D16" s="245"/>
      <c r="E16" s="246"/>
      <c r="F16" s="247"/>
    </row>
    <row r="17" spans="1:6" s="248" customFormat="1" ht="14.4" thickBot="1">
      <c r="A17" s="243"/>
      <c r="B17" s="273" t="s">
        <v>348</v>
      </c>
      <c r="C17" s="243"/>
      <c r="D17" s="245"/>
      <c r="E17" s="246"/>
      <c r="F17" s="274"/>
    </row>
    <row r="18" spans="1:6" s="248" customFormat="1" ht="14.4" thickBot="1">
      <c r="A18" s="243"/>
      <c r="B18" s="244"/>
      <c r="C18" s="243"/>
      <c r="D18" s="245"/>
      <c r="E18" s="246"/>
      <c r="F18" s="247"/>
    </row>
    <row r="19" spans="1:6" s="248" customFormat="1" ht="25.2" customHeight="1" thickBot="1">
      <c r="A19" s="243"/>
      <c r="B19" s="273" t="s">
        <v>349</v>
      </c>
      <c r="C19" s="243"/>
      <c r="D19" s="245"/>
      <c r="E19" s="246"/>
      <c r="F19" s="272">
        <f>F15</f>
        <v>101095</v>
      </c>
    </row>
    <row r="20" spans="1:6" s="248" customFormat="1">
      <c r="A20" s="243"/>
      <c r="B20" s="244"/>
      <c r="C20" s="243"/>
      <c r="D20" s="245"/>
      <c r="E20" s="246"/>
      <c r="F20" s="247"/>
    </row>
    <row r="21" spans="1:6" s="254" customFormat="1">
      <c r="A21" s="249"/>
      <c r="B21" s="250"/>
      <c r="C21" s="249"/>
      <c r="D21" s="251"/>
      <c r="E21" s="252"/>
      <c r="F21" s="253"/>
    </row>
    <row r="22" spans="1:6" s="254" customFormat="1">
      <c r="A22" s="249"/>
      <c r="B22" s="250"/>
      <c r="C22" s="249"/>
      <c r="D22" s="251" t="s">
        <v>350</v>
      </c>
      <c r="E22" s="252"/>
      <c r="F22" s="253"/>
    </row>
    <row r="23" spans="1:6" s="254" customFormat="1">
      <c r="A23" s="249"/>
      <c r="B23" s="250"/>
      <c r="C23" s="249"/>
      <c r="D23" s="251"/>
      <c r="E23" s="252"/>
      <c r="F23" s="253"/>
    </row>
    <row r="24" spans="1:6" s="254" customFormat="1">
      <c r="A24" s="249"/>
      <c r="B24" s="250"/>
      <c r="C24" s="249"/>
      <c r="D24" s="251" t="s">
        <v>351</v>
      </c>
      <c r="E24" s="252"/>
      <c r="F24" s="253"/>
    </row>
  </sheetData>
  <mergeCells count="1">
    <mergeCell ref="A3:B3"/>
  </mergeCell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4</vt:i4>
      </vt:variant>
    </vt:vector>
  </HeadingPairs>
  <TitlesOfParts>
    <vt:vector size="7" baseType="lpstr">
      <vt:lpstr>NASLOVNICA</vt:lpstr>
      <vt:lpstr> Građevinski dio i REKAPIT.</vt:lpstr>
      <vt:lpstr>Elektrotehnički dio</vt:lpstr>
      <vt:lpstr>' Građevinski dio i REKAPIT.'!Ispis_naslova</vt:lpstr>
      <vt:lpstr>' Građevinski dio i REKAPIT.'!Podrucje_ispisa</vt:lpstr>
      <vt:lpstr>'Elektrotehnički dio'!Podrucje_ispisa</vt:lpstr>
      <vt:lpstr>NASLOVNICA!Podrucje_ispisa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DomagojPC</dc:creator>
  <cp:lastModifiedBy>Ivan Tkaličanac</cp:lastModifiedBy>
  <cp:lastPrinted>2019-01-24T06:29:53Z</cp:lastPrinted>
  <dcterms:created xsi:type="dcterms:W3CDTF">2015-03-27T08:07:13Z</dcterms:created>
  <dcterms:modified xsi:type="dcterms:W3CDTF">2019-02-22T10:26:38Z</dcterms:modified>
</cp:coreProperties>
</file>